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3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4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6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7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8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drawings/drawing9.xml" ContentType="application/vnd.openxmlformats-officedocument.drawing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10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1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12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drawings/drawing13.xml" ContentType="application/vnd.openxmlformats-officedocument.drawing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4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drawings/drawing15.xml" ContentType="application/vnd.openxmlformats-officedocument.drawing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drawings/drawing16.xml" ContentType="application/vnd.openxmlformats-officedocument.drawing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drawings/drawing17.xml" ContentType="application/vnd.openxmlformats-officedocument.drawing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drawings/drawing18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drawings/drawing19.xml" ContentType="application/vnd.openxmlformats-officedocument.drawing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drawings/drawing20.xml" ContentType="application/vnd.openxmlformats-officedocument.drawing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drawings/drawing21.xml" ContentType="application/vnd.openxmlformats-officedocument.drawing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drawings/drawing22.xml" ContentType="application/vnd.openxmlformats-officedocument.drawing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drawings/drawing23.xml" ContentType="application/vnd.openxmlformats-officedocument.drawing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drawings/drawing24.xml" ContentType="application/vnd.openxmlformats-officedocument.drawing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gni\Documents\HEG\Info\Mise à niveau\"/>
    </mc:Choice>
  </mc:AlternateContent>
  <xr:revisionPtr revIDLastSave="0" documentId="13_ncr:1_{A0A59ACD-08FB-44E8-B345-80FE12B23B6B}" xr6:coauthVersionLast="45" xr6:coauthVersionMax="45" xr10:uidLastSave="{00000000-0000-0000-0000-000000000000}"/>
  <bookViews>
    <workbookView xWindow="-96" yWindow="-96" windowWidth="23232" windowHeight="12552" tabRatio="624" xr2:uid="{00000000-000D-0000-FFFF-FFFF00000000}"/>
  </bookViews>
  <sheets>
    <sheet name="Instructions" sheetId="36" r:id="rId1"/>
    <sheet name="Résultats" sheetId="2" r:id="rId2"/>
    <sheet name="Q1" sheetId="9" r:id="rId3"/>
    <sheet name="Q2" sheetId="13" r:id="rId4"/>
    <sheet name="Q3" sheetId="14" r:id="rId5"/>
    <sheet name="Q4" sheetId="15" r:id="rId6"/>
    <sheet name="Q5" sheetId="20" r:id="rId7"/>
    <sheet name="Q6" sheetId="16" r:id="rId8"/>
    <sheet name="Q7" sheetId="18" r:id="rId9"/>
    <sheet name="Q8" sheetId="19" r:id="rId10"/>
    <sheet name="Q9" sheetId="21" r:id="rId11"/>
    <sheet name="Q10" sheetId="22" r:id="rId12"/>
    <sheet name="Q11" sheetId="23" r:id="rId13"/>
    <sheet name="Q12" sheetId="24" r:id="rId14"/>
    <sheet name="Q13" sheetId="35" r:id="rId15"/>
    <sheet name="Q14" sheetId="25" r:id="rId16"/>
    <sheet name="Q15" sheetId="26" r:id="rId17"/>
    <sheet name="Q16" sheetId="27" r:id="rId18"/>
    <sheet name="Q17" sheetId="28" r:id="rId19"/>
    <sheet name="Q18" sheetId="29" r:id="rId20"/>
    <sheet name="Q19" sheetId="30" r:id="rId21"/>
    <sheet name="Q20" sheetId="31" r:id="rId22"/>
    <sheet name="Q21" sheetId="32" r:id="rId23"/>
    <sheet name="Q22" sheetId="33" r:id="rId24"/>
    <sheet name="Q23" sheetId="34" r:id="rId25"/>
  </sheets>
  <definedNames>
    <definedName name="_xlnm._FilterDatabase" localSheetId="14" hidden="1">'Q13'!$J$10:$T$54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8" i="2" l="1"/>
  <c r="H13" i="2"/>
  <c r="F13" i="2"/>
  <c r="G13" i="2"/>
  <c r="E13" i="2"/>
  <c r="D13" i="2"/>
  <c r="B31" i="2" l="1"/>
  <c r="B40" i="2"/>
  <c r="B21" i="2" l="1"/>
  <c r="B25" i="2"/>
  <c r="I13" i="2"/>
  <c r="J13" i="2" l="1" a="1"/>
  <c r="J13" i="2" s="1"/>
  <c r="I14" i="20" l="1"/>
  <c r="K12" i="20"/>
  <c r="B19" i="2"/>
  <c r="I15" i="20" l="1"/>
  <c r="L12" i="20"/>
  <c r="M12" i="20" l="1"/>
  <c r="I16" i="20"/>
  <c r="I17" i="20" l="1"/>
  <c r="N12" i="20"/>
  <c r="O12" i="20" l="1"/>
  <c r="I18" i="20"/>
  <c r="P12" i="20" l="1"/>
  <c r="I19" i="20"/>
  <c r="B15" i="2"/>
  <c r="B14" i="2"/>
  <c r="E14" i="2"/>
  <c r="H14" i="2"/>
  <c r="F14" i="2"/>
  <c r="G14" i="2"/>
  <c r="D14" i="2"/>
  <c r="I20" i="20" l="1"/>
  <c r="Q12" i="20"/>
  <c r="B16" i="2"/>
  <c r="F16" i="2"/>
  <c r="E16" i="2"/>
  <c r="G16" i="2"/>
  <c r="D16" i="2"/>
  <c r="H16" i="2"/>
  <c r="I16" i="2"/>
  <c r="I14" i="2"/>
  <c r="J16" i="2" l="1" a="1"/>
  <c r="J16" i="2" s="1"/>
  <c r="J14" i="2" a="1"/>
  <c r="J14" i="2" s="1"/>
  <c r="B17" i="2"/>
  <c r="R12" i="20"/>
  <c r="I21" i="20"/>
  <c r="G17" i="2"/>
  <c r="H17" i="2"/>
  <c r="F17" i="2"/>
  <c r="I17" i="2"/>
  <c r="E17" i="2"/>
  <c r="D17" i="2"/>
  <c r="J17" i="2" l="1" a="1"/>
  <c r="J17" i="2" s="1"/>
  <c r="B18" i="2"/>
  <c r="S12" i="20"/>
  <c r="I22" i="20"/>
  <c r="H18" i="2"/>
  <c r="E18" i="2"/>
  <c r="D18" i="2"/>
  <c r="G18" i="2"/>
  <c r="F18" i="2"/>
  <c r="B20" i="2" l="1"/>
  <c r="T12" i="20"/>
  <c r="I23" i="20"/>
  <c r="H20" i="2"/>
  <c r="G20" i="2"/>
  <c r="F20" i="2"/>
  <c r="D20" i="2"/>
  <c r="I18" i="2"/>
  <c r="E20" i="2"/>
  <c r="B22" i="2" l="1"/>
  <c r="J18" i="2" a="1"/>
  <c r="J18" i="2" s="1"/>
  <c r="I24" i="20"/>
  <c r="F22" i="2"/>
  <c r="I20" i="2"/>
  <c r="G22" i="2"/>
  <c r="D22" i="2"/>
  <c r="H22" i="2"/>
  <c r="E22" i="2"/>
  <c r="B23" i="2" l="1"/>
  <c r="J20" i="2" a="1"/>
  <c r="J20" i="2" s="1"/>
  <c r="I25" i="20"/>
  <c r="D23" i="2"/>
  <c r="E23" i="2"/>
  <c r="I22" i="2"/>
  <c r="H23" i="2"/>
  <c r="F23" i="2"/>
  <c r="G23" i="2"/>
  <c r="B24" i="2" l="1"/>
  <c r="J22" i="2" a="1"/>
  <c r="J22" i="2" s="1"/>
  <c r="I26" i="20"/>
  <c r="D24" i="2"/>
  <c r="G24" i="2"/>
  <c r="F24" i="2"/>
  <c r="E24" i="2"/>
  <c r="I23" i="2"/>
  <c r="H24" i="2"/>
  <c r="B26" i="2" l="1"/>
  <c r="J23" i="2" a="1"/>
  <c r="J23" i="2" s="1"/>
  <c r="I27" i="20"/>
  <c r="G26" i="2"/>
  <c r="H26" i="2"/>
  <c r="I24" i="2"/>
  <c r="F26" i="2"/>
  <c r="E26" i="2"/>
  <c r="D26" i="2"/>
  <c r="B27" i="2" l="1"/>
  <c r="J24" i="2" a="1"/>
  <c r="J24" i="2" s="1"/>
  <c r="E27" i="2"/>
  <c r="G27" i="2"/>
  <c r="I26" i="2"/>
  <c r="F27" i="2"/>
  <c r="D27" i="2"/>
  <c r="H27" i="2"/>
  <c r="B29" i="2" l="1"/>
  <c r="J26" i="2" a="1"/>
  <c r="J26" i="2" s="1"/>
  <c r="H29" i="2"/>
  <c r="D29" i="2"/>
  <c r="G29" i="2"/>
  <c r="I27" i="2"/>
  <c r="E29" i="2"/>
  <c r="F29" i="2"/>
  <c r="B30" i="2" l="1"/>
  <c r="J27" i="2" a="1"/>
  <c r="J27" i="2" s="1"/>
  <c r="G30" i="2"/>
  <c r="I29" i="2"/>
  <c r="F30" i="2"/>
  <c r="E30" i="2"/>
  <c r="H30" i="2"/>
  <c r="I30" i="2"/>
  <c r="D30" i="2"/>
  <c r="J30" i="2" l="1" a="1"/>
  <c r="J30" i="2" s="1"/>
  <c r="B32" i="2"/>
  <c r="J29" i="2" a="1"/>
  <c r="J29" i="2" s="1"/>
  <c r="D32" i="2"/>
  <c r="G32" i="2"/>
  <c r="E32" i="2"/>
  <c r="F32" i="2"/>
  <c r="I32" i="2"/>
  <c r="H32" i="2"/>
  <c r="B33" i="2" l="1"/>
  <c r="J32" i="2" a="1"/>
  <c r="J32" i="2" s="1"/>
  <c r="E33" i="2"/>
  <c r="G33" i="2"/>
  <c r="H33" i="2"/>
  <c r="D33" i="2"/>
  <c r="I33" i="2"/>
  <c r="F33" i="2"/>
  <c r="B34" i="2" l="1"/>
  <c r="J33" i="2" a="1"/>
  <c r="J33" i="2" s="1"/>
  <c r="E34" i="2"/>
  <c r="G34" i="2"/>
  <c r="F34" i="2"/>
  <c r="D34" i="2"/>
  <c r="H34" i="2"/>
  <c r="I34" i="2"/>
  <c r="B35" i="2" l="1"/>
  <c r="J34" i="2" a="1"/>
  <c r="J34" i="2" s="1"/>
  <c r="H35" i="2"/>
  <c r="D35" i="2"/>
  <c r="G35" i="2"/>
  <c r="E35" i="2"/>
  <c r="F35" i="2"/>
  <c r="I35" i="2"/>
  <c r="B36" i="2" l="1"/>
  <c r="J35" i="2" a="1"/>
  <c r="J35" i="2" s="1"/>
  <c r="F36" i="2"/>
  <c r="D36" i="2"/>
  <c r="G36" i="2"/>
  <c r="H36" i="2"/>
  <c r="E36" i="2"/>
  <c r="I36" i="2"/>
  <c r="J36" i="2" l="1" a="1"/>
  <c r="J36" i="2" s="1"/>
  <c r="B37" i="2"/>
  <c r="G37" i="2"/>
  <c r="I37" i="2"/>
  <c r="D37" i="2"/>
  <c r="F37" i="2"/>
  <c r="H37" i="2"/>
  <c r="E37" i="2"/>
  <c r="J37" i="2" l="1" a="1"/>
  <c r="J37" i="2" s="1"/>
  <c r="B38" i="2"/>
  <c r="E38" i="2"/>
  <c r="G38" i="2"/>
  <c r="H38" i="2"/>
  <c r="D38" i="2"/>
  <c r="I38" i="2"/>
  <c r="F38" i="2"/>
  <c r="J38" i="2" l="1" a="1"/>
  <c r="J38" i="2" s="1"/>
  <c r="B39" i="2"/>
  <c r="I39" i="2"/>
  <c r="F39" i="2"/>
  <c r="E39" i="2"/>
  <c r="D39" i="2"/>
  <c r="G39" i="2"/>
  <c r="H39" i="2"/>
  <c r="J39" i="2" l="1" a="1"/>
  <c r="J39" i="2" s="1"/>
  <c r="B41" i="2"/>
  <c r="I41" i="2"/>
  <c r="D41" i="2"/>
  <c r="F41" i="2"/>
  <c r="E41" i="2"/>
  <c r="G41" i="2"/>
  <c r="H41" i="2"/>
  <c r="J41" i="2" l="1" a="1"/>
  <c r="J41" i="2" s="1"/>
  <c r="B42" i="2"/>
  <c r="F42" i="2"/>
  <c r="H42" i="2"/>
  <c r="I42" i="2"/>
  <c r="G42" i="2"/>
  <c r="E42" i="2"/>
  <c r="D42" i="2"/>
  <c r="D43" i="2" l="1"/>
  <c r="E43" i="2"/>
  <c r="F43" i="2"/>
  <c r="G43" i="2"/>
  <c r="H43" i="2"/>
  <c r="J42" i="2" a="1"/>
  <c r="J42" i="2" s="1"/>
  <c r="H4" i="2" l="1"/>
  <c r="E4" i="2"/>
  <c r="J4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<sst xmlns="http://schemas.openxmlformats.org/spreadsheetml/2006/main" count="1317" uniqueCount="412">
  <si>
    <t>Date du jour</t>
  </si>
  <si>
    <t>Liste des clients:</t>
  </si>
  <si>
    <t>Alliman</t>
  </si>
  <si>
    <t>Anker</t>
  </si>
  <si>
    <t>Avdimetaj</t>
  </si>
  <si>
    <t>Awuah</t>
  </si>
  <si>
    <t>Baechler</t>
  </si>
  <si>
    <t>Bertholet</t>
  </si>
  <si>
    <t>Boegli</t>
  </si>
  <si>
    <t>Boillat</t>
  </si>
  <si>
    <t>Carpinteiro</t>
  </si>
  <si>
    <t>Cattin</t>
  </si>
  <si>
    <t>De Moerloose</t>
  </si>
  <si>
    <t>Dec</t>
  </si>
  <si>
    <t>Demagistri</t>
  </si>
  <si>
    <t>Di Rocco</t>
  </si>
  <si>
    <t>Dumas</t>
  </si>
  <si>
    <t>Gigon</t>
  </si>
  <si>
    <t>Grosjean</t>
  </si>
  <si>
    <t>Guido</t>
  </si>
  <si>
    <t>Hauert</t>
  </si>
  <si>
    <t>Heizmann</t>
  </si>
  <si>
    <t>Homonnay</t>
  </si>
  <si>
    <t>Houmard</t>
  </si>
  <si>
    <t>Ivetic</t>
  </si>
  <si>
    <t>Jeanbourquin</t>
  </si>
  <si>
    <t>Juillard</t>
  </si>
  <si>
    <t>Larregle</t>
  </si>
  <si>
    <t>Lehmann</t>
  </si>
  <si>
    <t>Maître</t>
  </si>
  <si>
    <t>Mejuto</t>
  </si>
  <si>
    <t>Meyer</t>
  </si>
  <si>
    <t>Michel</t>
  </si>
  <si>
    <t>Monin</t>
  </si>
  <si>
    <t>Owono</t>
  </si>
  <si>
    <t>Pelletier</t>
  </si>
  <si>
    <t>Perret</t>
  </si>
  <si>
    <t>Pinto</t>
  </si>
  <si>
    <t>Quiquerez</t>
  </si>
  <si>
    <t>Renaud</t>
  </si>
  <si>
    <t>Schaller</t>
  </si>
  <si>
    <t>Stalder</t>
  </si>
  <si>
    <t>Tasar</t>
  </si>
  <si>
    <t>Vitali</t>
  </si>
  <si>
    <t>Wilmes</t>
  </si>
  <si>
    <t>Prix au km</t>
  </si>
  <si>
    <t>Dès … km</t>
  </si>
  <si>
    <t>Nombre de km parcourus:</t>
  </si>
  <si>
    <t>Prix total</t>
  </si>
  <si>
    <t xml:space="preserve">Afficher le prix au km et le prix total en fonction du nombre de km parcourus, de manière automatique </t>
  </si>
  <si>
    <t>en se référant au tableau des tarifs:</t>
  </si>
  <si>
    <t>Tableau des tarifs:</t>
  </si>
  <si>
    <t>Nom</t>
  </si>
  <si>
    <t>Prénom</t>
  </si>
  <si>
    <t>Jean</t>
  </si>
  <si>
    <t>Christelle</t>
  </si>
  <si>
    <t>Caroline</t>
  </si>
  <si>
    <t>Nicolas</t>
  </si>
  <si>
    <t>Guillaume</t>
  </si>
  <si>
    <t>Marc</t>
  </si>
  <si>
    <t>David</t>
  </si>
  <si>
    <t>Vanessa</t>
  </si>
  <si>
    <t>Mathieu</t>
  </si>
  <si>
    <t>Martin</t>
  </si>
  <si>
    <t>Nathan</t>
  </si>
  <si>
    <t>Oriane</t>
  </si>
  <si>
    <t>Charlotte</t>
  </si>
  <si>
    <t>Léa</t>
  </si>
  <si>
    <t>Alex</t>
  </si>
  <si>
    <t>Joan</t>
  </si>
  <si>
    <t>Daniel</t>
  </si>
  <si>
    <t>Alexandra</t>
  </si>
  <si>
    <t>Pierre</t>
  </si>
  <si>
    <t>Charline</t>
  </si>
  <si>
    <t>Destina</t>
  </si>
  <si>
    <t>Bastien</t>
  </si>
  <si>
    <t>Jonas</t>
  </si>
  <si>
    <t>Julien</t>
  </si>
  <si>
    <t>Genti</t>
  </si>
  <si>
    <t>Andrea</t>
  </si>
  <si>
    <t>Céline</t>
  </si>
  <si>
    <t>Tiffany</t>
  </si>
  <si>
    <t>Lucas</t>
  </si>
  <si>
    <t>Stéphane</t>
  </si>
  <si>
    <t>Marie</t>
  </si>
  <si>
    <t>Pénélope</t>
  </si>
  <si>
    <t>Kevin</t>
  </si>
  <si>
    <t>Romain</t>
  </si>
  <si>
    <t>Bojan</t>
  </si>
  <si>
    <t>Adrian</t>
  </si>
  <si>
    <t>Noémie</t>
  </si>
  <si>
    <t>Valentine</t>
  </si>
  <si>
    <t>Date de naissance</t>
  </si>
  <si>
    <t>Réponse attendue:</t>
  </si>
  <si>
    <t>manipulations élémentaires</t>
  </si>
  <si>
    <t>calcul avec priorité des opérations</t>
  </si>
  <si>
    <t>listes incrémentées</t>
  </si>
  <si>
    <t>mise en forme conditionnelle de base</t>
  </si>
  <si>
    <t>entêtes et pieds de page</t>
  </si>
  <si>
    <t>fonctions d'arrondis</t>
  </si>
  <si>
    <t>Dans la liste des clients:</t>
  </si>
  <si>
    <t>1. déplacer la colonne prénom pour la placer entre le nom et la date de naissance</t>
  </si>
  <si>
    <t>Résultat attendu:</t>
  </si>
  <si>
    <t>insérer et déplacer des colonnes</t>
  </si>
  <si>
    <t>retour à la ligne et ajuster la largeur des colonnes</t>
  </si>
  <si>
    <t>pas fait</t>
  </si>
  <si>
    <t>BE</t>
  </si>
  <si>
    <t>JU</t>
  </si>
  <si>
    <t>NE</t>
  </si>
  <si>
    <t>SO</t>
  </si>
  <si>
    <t>Date d'engagement</t>
  </si>
  <si>
    <t>Canton de domicile</t>
  </si>
  <si>
    <t>parfaitement réussi avec facilité</t>
  </si>
  <si>
    <t>réussi</t>
  </si>
  <si>
    <t>partiellement réussi</t>
  </si>
  <si>
    <t>pas réussi</t>
  </si>
  <si>
    <t>Taux de rabais</t>
  </si>
  <si>
    <t>Prix d'achat</t>
  </si>
  <si>
    <t>Prix avec rabais</t>
  </si>
  <si>
    <t>calcul avec références absolues</t>
  </si>
  <si>
    <t>1. liste des nombres de 1 à 200 :</t>
  </si>
  <si>
    <t>2. liste des jours, du 1.1.2020 au 31.12.2020 :</t>
  </si>
  <si>
    <t>Créer les deux listes suivantes:</t>
  </si>
  <si>
    <t>nombres entiers, et jours de l'année</t>
  </si>
  <si>
    <t>Appliquer la mise en forme nécessaire pour reproduire exactement le résultat attendu:</t>
  </si>
  <si>
    <t>Décompte de frais</t>
  </si>
  <si>
    <t>Repas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</si>
  <si>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</si>
  <si>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</si>
  <si>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</si>
  <si>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</si>
  <si>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</si>
  <si>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</si>
  <si>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</si>
  <si>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</si>
  <si>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</si>
  <si>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</si>
  <si>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</si>
  <si>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</si>
  <si>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Mois</t>
  </si>
  <si>
    <t>Trajets</t>
  </si>
  <si>
    <t>mise en forme et alignement</t>
  </si>
  <si>
    <t>mise en forme et formats de base</t>
  </si>
  <si>
    <t>Résultats</t>
  </si>
  <si>
    <t>Appliquer les formats demandés, selon le résultat attendu :</t>
  </si>
  <si>
    <t>Age</t>
  </si>
  <si>
    <t>Jour d'anniversaire</t>
  </si>
  <si>
    <t xml:space="preserve"> </t>
  </si>
  <si>
    <t>format de base (nombre avec texte, et date)</t>
  </si>
  <si>
    <t>calculs élémentaires et références</t>
  </si>
  <si>
    <t>calcul avec références mixtes</t>
  </si>
  <si>
    <t>Montant du prêt</t>
  </si>
  <si>
    <t>Taux</t>
  </si>
  <si>
    <t>Calculer le montant de l'intérêt en fonction du montant du prêt et du taux.</t>
  </si>
  <si>
    <t>pour la tirer ensuite verticalement et horizontalement dans tout le tableau</t>
  </si>
  <si>
    <t>Calcul de l'intérêt en fonction du taux et du montant du prêt</t>
  </si>
  <si>
    <t>Attention: pour réussir parfaitement ce problème, vous ne devez saisir qu'une seule formule (en J13)</t>
  </si>
  <si>
    <t>(intérêt = montant * taux)</t>
  </si>
  <si>
    <t>Naissance</t>
  </si>
  <si>
    <t>Canton</t>
  </si>
  <si>
    <t>Liste des employés:</t>
  </si>
  <si>
    <t xml:space="preserve">Salaire </t>
  </si>
  <si>
    <t xml:space="preserve"> - les cantons de NE doivent être sur fond bleu</t>
  </si>
  <si>
    <t>Mettre en forme les titres des colonnes conformément au résultat attendu:</t>
  </si>
  <si>
    <t xml:space="preserve"> - retours à la ligne</t>
  </si>
  <si>
    <t xml:space="preserve"> - ajustement de la largeur des colonnes</t>
  </si>
  <si>
    <t>Effectuer les calculs demandés:</t>
  </si>
  <si>
    <t xml:space="preserve"> - les dates de naissance des 10 personnes les plus jeunes doivent être sur fond jaune</t>
  </si>
  <si>
    <r>
      <t xml:space="preserve">Appliquer les formats conditionnels </t>
    </r>
    <r>
      <rPr>
        <u/>
        <sz val="11"/>
        <rFont val="Calibri"/>
        <family val="2"/>
        <scheme val="minor"/>
      </rPr>
      <t>automatiques</t>
    </r>
    <r>
      <rPr>
        <sz val="11"/>
        <rFont val="Calibri"/>
        <family val="2"/>
        <scheme val="minor"/>
      </rPr>
      <t xml:space="preserve"> suivants:</t>
    </r>
  </si>
  <si>
    <t xml:space="preserve"> - en entête le nom du fichier avec le nom de l'onglet</t>
  </si>
  <si>
    <t xml:space="preserve"> - en pied de page la date et l'heure</t>
  </si>
  <si>
    <r>
      <t xml:space="preserve">Mettre sur cette feuille les entêtes et pieds de pages </t>
    </r>
    <r>
      <rPr>
        <u/>
        <sz val="11"/>
        <rFont val="Calibri"/>
        <family val="2"/>
        <scheme val="minor"/>
      </rPr>
      <t>dynamiques</t>
    </r>
    <r>
      <rPr>
        <sz val="11"/>
        <rFont val="Calibri"/>
        <family val="2"/>
        <scheme val="minor"/>
      </rPr>
      <t xml:space="preserve"> suivants:</t>
    </r>
  </si>
  <si>
    <t>mise en page pour l'impression</t>
  </si>
  <si>
    <t>Code employé-e</t>
  </si>
  <si>
    <t>Niveau cadre</t>
  </si>
  <si>
    <t>Date naissance</t>
  </si>
  <si>
    <t>Date engagment</t>
  </si>
  <si>
    <t>Âge</t>
  </si>
  <si>
    <t>npa</t>
  </si>
  <si>
    <t>loc</t>
  </si>
  <si>
    <t>canton</t>
  </si>
  <si>
    <t>Avance salaire</t>
  </si>
  <si>
    <t>Porrentruy</t>
  </si>
  <si>
    <t>La Ferrière</t>
  </si>
  <si>
    <t>Les Bois</t>
  </si>
  <si>
    <t>Le Noirmont</t>
  </si>
  <si>
    <t>Saignelégier</t>
  </si>
  <si>
    <t xml:space="preserve">Le Bémont </t>
  </si>
  <si>
    <t>Montfaucon</t>
  </si>
  <si>
    <t>Les Enfers</t>
  </si>
  <si>
    <t>Saint-Brais</t>
  </si>
  <si>
    <t>Le Locle</t>
  </si>
  <si>
    <t>Le Cerneux-Péquignot</t>
  </si>
  <si>
    <t>Les Brenets</t>
  </si>
  <si>
    <t>Biel/Bienne</t>
  </si>
  <si>
    <t>Twann-Tüscherz</t>
  </si>
  <si>
    <t>La Neuveville</t>
  </si>
  <si>
    <t>Plateau de Diesse</t>
  </si>
  <si>
    <t>Le Landeron</t>
  </si>
  <si>
    <t>Sauge</t>
  </si>
  <si>
    <t xml:space="preserve">Romont </t>
  </si>
  <si>
    <t>Grenchen</t>
  </si>
  <si>
    <t>Pieterlen</t>
  </si>
  <si>
    <t xml:space="preserve">Lengnau </t>
  </si>
  <si>
    <t>Bettlach</t>
  </si>
  <si>
    <t>Orpund</t>
  </si>
  <si>
    <t>Safnern</t>
  </si>
  <si>
    <t>Meinisberg</t>
  </si>
  <si>
    <t>Brügg</t>
  </si>
  <si>
    <t>Perrefitte</t>
  </si>
  <si>
    <t>Eschert</t>
  </si>
  <si>
    <t>Belprahon</t>
  </si>
  <si>
    <t>Grandval</t>
  </si>
  <si>
    <t>Crémines</t>
  </si>
  <si>
    <t xml:space="preserve">Roches </t>
  </si>
  <si>
    <t>Develier</t>
  </si>
  <si>
    <t>Courroux</t>
  </si>
  <si>
    <t>Val Terbi</t>
  </si>
  <si>
    <t>Courchapoix</t>
  </si>
  <si>
    <t>Corban</t>
  </si>
  <si>
    <t>Mervelier</t>
  </si>
  <si>
    <t>Rossemaison</t>
  </si>
  <si>
    <t xml:space="preserve">Châtillon </t>
  </si>
  <si>
    <t>Courtételle</t>
  </si>
  <si>
    <t>Fontenais</t>
  </si>
  <si>
    <t xml:space="preserve"> - en paysage</t>
  </si>
  <si>
    <t>Préparer une impression du tableau de droite uniquement,</t>
  </si>
  <si>
    <t xml:space="preserve"> - qui doit tenir sur une seule page</t>
  </si>
  <si>
    <t>Effectuer les tris demandés:</t>
  </si>
  <si>
    <t xml:space="preserve">1. trier la colonne "Nom" selon l'ordre </t>
  </si>
  <si>
    <t xml:space="preserve">    alphabétique décroissant</t>
  </si>
  <si>
    <t xml:space="preserve">2. trier le tableau complet selon </t>
  </si>
  <si>
    <t>Bert_Jean</t>
  </si>
  <si>
    <t>Boeg_Christelle</t>
  </si>
  <si>
    <t>Carp_Caroline</t>
  </si>
  <si>
    <t>Dec_Nicolas</t>
  </si>
  <si>
    <t>Dema_Guillaume</t>
  </si>
  <si>
    <t>Gigo_Marc</t>
  </si>
  <si>
    <t>Gros_David</t>
  </si>
  <si>
    <t>Guid_Vanessa</t>
  </si>
  <si>
    <t>Houm_Mathieu</t>
  </si>
  <si>
    <t>Jean_Martin</t>
  </si>
  <si>
    <t>Lehm_Nathan</t>
  </si>
  <si>
    <t>Maît_Oriane</t>
  </si>
  <si>
    <t>Meye_Charlotte</t>
  </si>
  <si>
    <t>Moni_Léa</t>
  </si>
  <si>
    <t>Pell_Alex</t>
  </si>
  <si>
    <t>Pint_David</t>
  </si>
  <si>
    <t>Quiq_Joan</t>
  </si>
  <si>
    <t>Rena_Daniel</t>
  </si>
  <si>
    <t>Scha_Alexandra</t>
  </si>
  <si>
    <t>Scha_Pierre</t>
  </si>
  <si>
    <t>Stal_Charline</t>
  </si>
  <si>
    <t>Tasa_Destina</t>
  </si>
  <si>
    <t>Vita_Bastien</t>
  </si>
  <si>
    <t>Wilm_Pierre</t>
  </si>
  <si>
    <t>Alli_Jonas</t>
  </si>
  <si>
    <t>Anke_Julien</t>
  </si>
  <si>
    <t>Avdi_Genti</t>
  </si>
  <si>
    <t>Awua_Andrea</t>
  </si>
  <si>
    <t>Baec_Céline</t>
  </si>
  <si>
    <t>Boil_David</t>
  </si>
  <si>
    <t>Catt_Tiffany</t>
  </si>
  <si>
    <t>De M_Lucas</t>
  </si>
  <si>
    <t>Di R_Stéphane</t>
  </si>
  <si>
    <t>Duma_Marie</t>
  </si>
  <si>
    <t>Haue_Pénélope</t>
  </si>
  <si>
    <t>Heiz_Kevin</t>
  </si>
  <si>
    <t>Homo_Romain</t>
  </si>
  <si>
    <t>Ivet_Bojan</t>
  </si>
  <si>
    <t>Juil_Bastien</t>
  </si>
  <si>
    <t>Larr_Martin</t>
  </si>
  <si>
    <t>Meju_Adrian</t>
  </si>
  <si>
    <t>Mich_Noémie</t>
  </si>
  <si>
    <t>Owon_Christelle</t>
  </si>
  <si>
    <t>Perr_Valentine</t>
  </si>
  <si>
    <t xml:space="preserve">     le "Niveau cadre" et la "Date naissance"</t>
  </si>
  <si>
    <t>Liste des employés</t>
  </si>
  <si>
    <t xml:space="preserve"> - le prix moyen</t>
  </si>
  <si>
    <t xml:space="preserve"> - le prix le plus bas</t>
  </si>
  <si>
    <t>Déterminer par une fonction le total des prix d'achat, puis</t>
  </si>
  <si>
    <t>Total</t>
  </si>
  <si>
    <t>Prix moyen</t>
  </si>
  <si>
    <t>Prix le plus bas</t>
  </si>
  <si>
    <t>Prix le plus élevé</t>
  </si>
  <si>
    <t xml:space="preserve"> - le prix le plus élevé</t>
  </si>
  <si>
    <t>fonctions de base sur les dates</t>
  </si>
  <si>
    <t>fonctions statistiques de base</t>
  </si>
  <si>
    <t>fonctions de base</t>
  </si>
  <si>
    <t>Résultat attendu (par exemple, si on est le 23 octobre 2019):</t>
  </si>
  <si>
    <t>date et heure actuelle</t>
  </si>
  <si>
    <t>Date de commande</t>
  </si>
  <si>
    <t>Année de commande</t>
  </si>
  <si>
    <t>Arrondir les montants selon la consigne</t>
  </si>
  <si>
    <t>Montant</t>
  </si>
  <si>
    <t>1. arrondir les montants à 5 cts</t>
  </si>
  <si>
    <t>2. arrondir les montants aux 5 cts inférieurs</t>
  </si>
  <si>
    <t>… à 5 cts</t>
  </si>
  <si>
    <t>… aux 5 cts inférieurs</t>
  </si>
  <si>
    <t>Test de niveau Excel</t>
  </si>
  <si>
    <t>Les outils de base d'Excel</t>
  </si>
  <si>
    <t>Nom du client</t>
  </si>
  <si>
    <t>Montant de la commande</t>
  </si>
  <si>
    <t>oui</t>
  </si>
  <si>
    <t>non</t>
  </si>
  <si>
    <t>Taux de rabais de fidélité</t>
  </si>
  <si>
    <t>A droit à un rabais de fidélité</t>
  </si>
  <si>
    <t>Montant du rabais de fidélité</t>
  </si>
  <si>
    <t>Montant du rabais spécial</t>
  </si>
  <si>
    <t>VD</t>
  </si>
  <si>
    <t>Claude</t>
  </si>
  <si>
    <t>Didier</t>
  </si>
  <si>
    <t>Elisabeth</t>
  </si>
  <si>
    <t>Henri</t>
  </si>
  <si>
    <t xml:space="preserve">Montant du rabais cantonal spécial </t>
  </si>
  <si>
    <t>Attention: le problème n'est réussi que si vous obtenez le résultat attendu</t>
  </si>
  <si>
    <t>pour l'ensemble des clients</t>
  </si>
  <si>
    <t>Calculer pour chaque client le montant du rabais de fidélité : pour tous les clients qui ont droit à ce rabais</t>
  </si>
  <si>
    <t>en n'insérant la formule que pour Claude (en I23), puis en tirant la formule</t>
  </si>
  <si>
    <t>francs</t>
  </si>
  <si>
    <t>fonctions de recherche</t>
  </si>
  <si>
    <t>conditions simples</t>
  </si>
  <si>
    <t>conditions multiples</t>
  </si>
  <si>
    <t xml:space="preserve">ajuster une page pour l'impression </t>
  </si>
  <si>
    <t>Dans le tableau proposé, compter les valeurs demandées:</t>
  </si>
  <si>
    <t>Tableau</t>
  </si>
  <si>
    <t>a</t>
  </si>
  <si>
    <t>b</t>
  </si>
  <si>
    <t>z</t>
  </si>
  <si>
    <t>Nombre de cellules contenant des chiffres</t>
  </si>
  <si>
    <t>x</t>
  </si>
  <si>
    <t>Nombre total de cellules non vides dans le tableau</t>
  </si>
  <si>
    <t>d</t>
  </si>
  <si>
    <t>l</t>
  </si>
  <si>
    <t>i</t>
  </si>
  <si>
    <t>p</t>
  </si>
  <si>
    <t>n</t>
  </si>
  <si>
    <t>w</t>
  </si>
  <si>
    <t>f</t>
  </si>
  <si>
    <t>m</t>
  </si>
  <si>
    <t>o</t>
  </si>
  <si>
    <t>q</t>
  </si>
  <si>
    <t>u</t>
  </si>
  <si>
    <t>e</t>
  </si>
  <si>
    <t>t</t>
  </si>
  <si>
    <t>j</t>
  </si>
  <si>
    <t>h</t>
  </si>
  <si>
    <t>y</t>
  </si>
  <si>
    <t>k</t>
  </si>
  <si>
    <t>Nombre total de cellules contenant un a</t>
  </si>
  <si>
    <t>Dans le tableau proposé, calculer les valeurs demandées:</t>
  </si>
  <si>
    <t>Nombre de cellules contenant un chiffre inférieur ou égal à 5</t>
  </si>
  <si>
    <t>Somme des chiffres inférieurs ou égals à 5</t>
  </si>
  <si>
    <t>fonctions de comptage simple</t>
  </si>
  <si>
    <t>fonctions de comptage sous condition simple</t>
  </si>
  <si>
    <t>Choix du nom du client :</t>
  </si>
  <si>
    <t>recherche exacte dans un tableau</t>
  </si>
  <si>
    <t>recherche dans un tableau trié</t>
  </si>
  <si>
    <t>Par exemple, dès 180 km (et en dessous de 250),</t>
  </si>
  <si>
    <t>le prix au km est de 0.55</t>
  </si>
  <si>
    <t>tri simple d'une liste et d'un tableau</t>
  </si>
  <si>
    <t xml:space="preserve"> - les salaires de plus de 8'000 doivent être sur fond vert</t>
  </si>
  <si>
    <t>en n'insérant la formule que pour Claude (en I21), puis en tirant la formule</t>
  </si>
  <si>
    <t>en cochant la case appropriée en haut à gauche de chaque feuille</t>
  </si>
  <si>
    <t>Etant donné différents prix d'achat, calculer les prix avec rabais (en utilisant la cellule B13 pour le taux)</t>
  </si>
  <si>
    <r>
      <t xml:space="preserve">Faire en sorte que la date du jour s'inscrive de manière </t>
    </r>
    <r>
      <rPr>
        <u/>
        <sz val="11"/>
        <color theme="1"/>
        <rFont val="Calibri"/>
        <family val="2"/>
        <scheme val="minor"/>
      </rPr>
      <t>automatique</t>
    </r>
    <r>
      <rPr>
        <sz val="11"/>
        <color theme="1"/>
        <rFont val="Calibri"/>
        <family val="2"/>
        <scheme val="minor"/>
      </rPr>
      <t xml:space="preserve"> dans la cellule ci-dessous:</t>
    </r>
  </si>
  <si>
    <t>Calculer le montant du rabais cantonal spécial : pour tous les neuchâtelois et les jurassiens</t>
  </si>
  <si>
    <t>Wang</t>
  </si>
  <si>
    <t>Tardif</t>
  </si>
  <si>
    <r>
      <t xml:space="preserve">Objectif: tester le niveau d'utilisation des </t>
    </r>
    <r>
      <rPr>
        <u/>
        <sz val="11"/>
        <color theme="1"/>
        <rFont val="Calibri"/>
        <family val="2"/>
        <scheme val="minor"/>
      </rPr>
      <t>outils de base</t>
    </r>
    <r>
      <rPr>
        <sz val="11"/>
        <color theme="1"/>
        <rFont val="Calibri"/>
        <family val="2"/>
        <scheme val="minor"/>
      </rPr>
      <t xml:space="preserve"> d'Excel à l'entrée à la HEG</t>
    </r>
  </si>
  <si>
    <t>2. insérer une colonne supplémentaire avant la date de naissance</t>
  </si>
  <si>
    <t>Filtrer le tableau afin de n'afficher que :</t>
  </si>
  <si>
    <t xml:space="preserve"> - les neuchâtelois et jurassiens</t>
  </si>
  <si>
    <t xml:space="preserve"> - qui ont reçu une avance de 5000 à 7000 francs</t>
  </si>
  <si>
    <t>filtres simples d'un tableau</t>
  </si>
  <si>
    <t>Après chacune des 23 questions, n'oubliez pas d'évaluer votre degré de réussite</t>
  </si>
  <si>
    <t>INSTRUCTIONS</t>
  </si>
  <si>
    <t>Déterminer l'année de commande automatiquement en fonction de la date de commande :</t>
  </si>
  <si>
    <t>Choisir un client dans la liste déroulante de la cellule F17, et faire afficher de manière automatique sa date de naissance:</t>
  </si>
  <si>
    <t xml:space="preserve">Ce test a été développé pour les futurs étudiants en filière bachelor en économie d'entreprise </t>
  </si>
  <si>
    <t xml:space="preserve">à la HEG de Neuchâtel. </t>
  </si>
  <si>
    <t>Il doit vous permettre d'évaluer votre niveau d'utilisation des outils de base d'Excel et vous</t>
  </si>
  <si>
    <t xml:space="preserve">informatique qui vous est proposé durant l'été. </t>
  </si>
  <si>
    <t xml:space="preserve">Il comporte 23 questions (de Q1 à Q23) auxquelles vous devez répondre au mieux, sans aide </t>
  </si>
  <si>
    <t>extérieure, en fonction du résultat attendu.</t>
  </si>
  <si>
    <t xml:space="preserve">vous devez donc vous auto-évaluer en choisissant la réponse la plus appropriée dans le pavé </t>
  </si>
  <si>
    <t>en haut à gauche de chaque feuille:</t>
  </si>
  <si>
    <t xml:space="preserve">Si une question vous pose des difficultés, n'y restez pas bloqués. Passez à la question suivante, </t>
  </si>
  <si>
    <t>vous pourrez toujours y revenir à la fin s'il vous reste du temps (max 60 minutes pour le test complet).</t>
  </si>
  <si>
    <t>Test de niveau Excel - Résultats</t>
  </si>
  <si>
    <t>Points acquis</t>
  </si>
  <si>
    <t>Nombre total de points acquis</t>
  </si>
  <si>
    <t>tris et filtres</t>
  </si>
  <si>
    <t>nicole.gogniat@he-arc.ch</t>
  </si>
  <si>
    <t>Contact (en cas de problème majeur):</t>
  </si>
  <si>
    <t>Taux de réussite</t>
  </si>
  <si>
    <t>=&gt;</t>
  </si>
  <si>
    <r>
      <t xml:space="preserve">Recommandation: voir en bas de la feuille </t>
    </r>
    <r>
      <rPr>
        <b/>
        <i/>
        <sz val="11"/>
        <color rgb="FFC00000"/>
        <rFont val="Calibri"/>
        <family val="2"/>
        <scheme val="minor"/>
      </rPr>
      <t>Instructions</t>
    </r>
  </si>
  <si>
    <t xml:space="preserve">Lorsque vous aurez passé les 23 questions, vous pourrez consulter un récapitulatif de vos résultats dans </t>
  </si>
  <si>
    <r>
      <t xml:space="preserve">Vous devez vous accorder </t>
    </r>
    <r>
      <rPr>
        <sz val="11"/>
        <rFont val="Calibri"/>
        <family val="2"/>
        <scheme val="minor"/>
      </rPr>
      <t>au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rgb="FFC00000"/>
        <rFont val="Calibri"/>
        <family val="2"/>
        <scheme val="minor"/>
      </rPr>
      <t>maximum 60 minutes</t>
    </r>
    <r>
      <rPr>
        <sz val="11"/>
        <color theme="1"/>
        <rFont val="Calibri"/>
        <family val="2"/>
        <scheme val="minor"/>
      </rPr>
      <t xml:space="preserve"> pour la réalisation complète du test.</t>
    </r>
  </si>
  <si>
    <r>
      <t xml:space="preserve">Ce test est un </t>
    </r>
    <r>
      <rPr>
        <b/>
        <sz val="11"/>
        <color rgb="FFC00000"/>
        <rFont val="Calibri"/>
        <family val="2"/>
        <scheme val="minor"/>
      </rPr>
      <t>test auto-évalué</t>
    </r>
    <r>
      <rPr>
        <sz val="11"/>
        <color theme="1"/>
        <rFont val="Calibri"/>
        <family val="2"/>
        <scheme val="minor"/>
      </rPr>
      <t xml:space="preserve">. A chaque question, et avant de passer à la question suivante, </t>
    </r>
  </si>
  <si>
    <r>
      <t xml:space="preserve">la feuille </t>
    </r>
    <r>
      <rPr>
        <b/>
        <i/>
        <sz val="11"/>
        <color rgb="FFC00000"/>
        <rFont val="Calibri"/>
        <family val="2"/>
        <scheme val="minor"/>
      </rPr>
      <t>Résultats</t>
    </r>
    <r>
      <rPr>
        <sz val="11"/>
        <rFont val="Calibri"/>
        <family val="2"/>
        <scheme val="minor"/>
      </rPr>
      <t>, e</t>
    </r>
    <r>
      <rPr>
        <sz val="11"/>
        <color theme="1"/>
        <rFont val="Calibri"/>
        <family val="2"/>
        <scheme val="minor"/>
      </rPr>
      <t>t notamment votre</t>
    </r>
    <r>
      <rPr>
        <b/>
        <sz val="11"/>
        <color rgb="FFC00000"/>
        <rFont val="Calibri"/>
        <family val="2"/>
        <scheme val="minor"/>
      </rPr>
      <t xml:space="preserve"> taux de réussite</t>
    </r>
    <r>
      <rPr>
        <sz val="11"/>
        <color theme="1"/>
        <rFont val="Calibri"/>
        <family val="2"/>
        <scheme val="minor"/>
      </rPr>
      <t>.</t>
    </r>
  </si>
  <si>
    <t>TEST DE NIVEAU EXCEL</t>
  </si>
  <si>
    <r>
      <t xml:space="preserve">fournir une </t>
    </r>
    <r>
      <rPr>
        <b/>
        <sz val="11"/>
        <color rgb="FFC00000"/>
        <rFont val="Calibri"/>
        <family val="2"/>
        <scheme val="minor"/>
      </rPr>
      <t>recommandation</t>
    </r>
    <r>
      <rPr>
        <sz val="11"/>
        <color rgb="FF000000"/>
        <rFont val="Calibri"/>
        <family val="2"/>
        <scheme val="minor"/>
      </rPr>
      <t xml:space="preserve"> pour une éventuelle inscription au cours de mise à niveau en </t>
    </r>
  </si>
  <si>
    <t>RECOMMANDATION EN FONCTION DE VOTRE TAUX DE REUSSITE</t>
  </si>
  <si>
    <t>Votre niveau semble comporter d'importantes lacunes qui rendront le suivi du cours d'Informatique de la Heg particulièrement laborieux. Nous vous recommandons donc fortement de vous inscrire au cours de mise à niveau.</t>
  </si>
  <si>
    <t>Votre niveau ne semble pas nécessiter de mise à niveau particulière.</t>
  </si>
  <si>
    <t>Votre niveau semble comporter un certain nombre de lacunes. Celles-ci pourraient être comblées par une participation au cours de mise à niveau, ou par un travail et des devoirs accrus durant l'année.</t>
  </si>
  <si>
    <t>Attention: s'accorder maximum 60 minutes pour le test complet</t>
  </si>
  <si>
    <t>Taux de réussite inférieur à 55%</t>
  </si>
  <si>
    <t>Taux de réussite entre 55% et 70%</t>
  </si>
  <si>
    <t>Taux de réussite supérieur à 70%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</si>
</sst>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 &quot;fr.&quot;\ * #,##0.00_ ;_ &quot;fr.&quot;\ * \-#,##0.00_ ;_ &quot;fr.&quot;\ * &quot;-&quot;??_ ;_ @_ "/>
    <numFmt numFmtId="165" formatCode="0.0%"/>
    <numFmt numFmtId="166" formatCode="_-* #,##0_-;\-* #,##0_-;_-* &quot;-&quot;??_-;_-@_-"/>
    <numFmt numFmtId="167" formatCode=";;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sz val="8"/>
      <color rgb="FF000000"/>
      <name val="Segoe UI"/>
      <family val="2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Wingdings"/>
      <charset val="2"/>
    </font>
    <font>
      <b/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7" fillId="4" borderId="0" applyNumberFormat="0" applyBorder="0" applyAlignment="0" applyProtection="0"/>
    <xf numFmtId="0" fontId="1" fillId="5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/>
    </xf>
    <xf numFmtId="2" fontId="0" fillId="0" borderId="1" xfId="3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2" applyFill="1" applyBorder="1" applyAlignment="1">
      <alignment horizontal="center" vertical="center" wrapText="1"/>
    </xf>
    <xf numFmtId="0" fontId="1" fillId="0" borderId="2" xfId="2" applyFill="1" applyBorder="1" applyAlignment="1">
      <alignment horizontal="right" vertical="center" wrapText="1"/>
    </xf>
    <xf numFmtId="0" fontId="3" fillId="3" borderId="0" xfId="0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/>
    </xf>
    <xf numFmtId="0" fontId="3" fillId="3" borderId="0" xfId="0" applyFont="1" applyFill="1" applyAlignment="1">
      <alignment horizontal="left" vertical="center" wrapText="1"/>
    </xf>
    <xf numFmtId="0" fontId="5" fillId="0" borderId="0" xfId="4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14" fontId="1" fillId="0" borderId="0" xfId="0" applyNumberFormat="1" applyFont="1" applyAlignment="1">
      <alignment horizontal="center" vertical="center" wrapText="1"/>
    </xf>
    <xf numFmtId="0" fontId="5" fillId="0" borderId="0" xfId="4" applyFont="1"/>
    <xf numFmtId="0" fontId="3" fillId="3" borderId="0" xfId="0" applyFont="1" applyFill="1" applyAlignment="1"/>
    <xf numFmtId="0" fontId="0" fillId="0" borderId="0" xfId="0" applyFont="1"/>
    <xf numFmtId="9" fontId="5" fillId="0" borderId="0" xfId="4" applyNumberFormat="1" applyFont="1" applyAlignment="1">
      <alignment horizontal="left"/>
    </xf>
    <xf numFmtId="43" fontId="1" fillId="0" borderId="0" xfId="1" applyFont="1"/>
    <xf numFmtId="0" fontId="7" fillId="4" borderId="0" xfId="5"/>
    <xf numFmtId="43" fontId="1" fillId="5" borderId="0" xfId="6" applyNumberFormat="1"/>
    <xf numFmtId="0" fontId="5" fillId="7" borderId="0" xfId="4" applyFont="1" applyFill="1" applyAlignment="1">
      <alignment horizontal="left"/>
    </xf>
    <xf numFmtId="14" fontId="1" fillId="0" borderId="0" xfId="0" applyNumberFormat="1" applyFont="1"/>
    <xf numFmtId="0" fontId="1" fillId="7" borderId="0" xfId="0" applyFont="1" applyFill="1"/>
    <xf numFmtId="14" fontId="0" fillId="0" borderId="0" xfId="0" applyNumberFormat="1"/>
    <xf numFmtId="0" fontId="1" fillId="0" borderId="0" xfId="0" applyFont="1" applyAlignment="1">
      <alignment horizontal="center"/>
    </xf>
    <xf numFmtId="0" fontId="8" fillId="0" borderId="4" xfId="0" applyFont="1" applyBorder="1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2" xfId="0" applyFont="1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/>
    <xf numFmtId="9" fontId="5" fillId="0" borderId="3" xfId="4" applyNumberFormat="1" applyFont="1" applyBorder="1" applyAlignment="1">
      <alignment horizontal="center"/>
    </xf>
    <xf numFmtId="165" fontId="5" fillId="0" borderId="3" xfId="4" applyNumberFormat="1" applyFont="1" applyBorder="1" applyAlignment="1">
      <alignment horizontal="center"/>
    </xf>
    <xf numFmtId="166" fontId="5" fillId="0" borderId="2" xfId="1" applyNumberFormat="1" applyFont="1" applyBorder="1" applyAlignment="1">
      <alignment horizontal="right"/>
    </xf>
    <xf numFmtId="166" fontId="1" fillId="0" borderId="2" xfId="1" applyNumberFormat="1" applyFont="1" applyBorder="1" applyAlignment="1">
      <alignment horizontal="right"/>
    </xf>
    <xf numFmtId="166" fontId="5" fillId="0" borderId="0" xfId="1" applyNumberFormat="1" applyFont="1" applyAlignment="1">
      <alignment horizontal="right"/>
    </xf>
    <xf numFmtId="166" fontId="5" fillId="6" borderId="0" xfId="1" applyNumberFormat="1" applyFont="1" applyFill="1" applyAlignment="1">
      <alignment horizontal="right"/>
    </xf>
    <xf numFmtId="0" fontId="0" fillId="0" borderId="0" xfId="0" applyFont="1" applyAlignment="1">
      <alignment horizontal="left"/>
    </xf>
    <xf numFmtId="0" fontId="4" fillId="0" borderId="0" xfId="4" applyFont="1" applyAlignment="1">
      <alignment horizontal="center"/>
    </xf>
    <xf numFmtId="166" fontId="4" fillId="0" borderId="0" xfId="1" applyNumberFormat="1" applyFont="1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0" xfId="4" applyFont="1" applyAlignment="1">
      <alignment vertical="center"/>
    </xf>
    <xf numFmtId="0" fontId="0" fillId="0" borderId="0" xfId="0" applyAlignment="1">
      <alignment horizontal="center" vertical="center" wrapText="1"/>
    </xf>
    <xf numFmtId="164" fontId="4" fillId="0" borderId="0" xfId="7" applyFont="1"/>
    <xf numFmtId="0" fontId="1" fillId="0" borderId="0" xfId="0" applyNumberFormat="1" applyFont="1"/>
    <xf numFmtId="166" fontId="1" fillId="0" borderId="0" xfId="1" applyNumberFormat="1" applyFont="1"/>
    <xf numFmtId="0" fontId="1" fillId="6" borderId="0" xfId="0" applyFont="1" applyFill="1"/>
    <xf numFmtId="166" fontId="1" fillId="6" borderId="0" xfId="0" applyNumberFormat="1" applyFont="1" applyFill="1"/>
    <xf numFmtId="0" fontId="0" fillId="6" borderId="0" xfId="0" applyFill="1"/>
    <xf numFmtId="0" fontId="5" fillId="6" borderId="0" xfId="4" applyFont="1" applyFill="1" applyAlignment="1">
      <alignment horizontal="left"/>
    </xf>
    <xf numFmtId="14" fontId="0" fillId="6" borderId="0" xfId="0" applyNumberFormat="1" applyFill="1"/>
    <xf numFmtId="14" fontId="1" fillId="0" borderId="0" xfId="1" applyNumberFormat="1" applyFont="1" applyAlignment="1">
      <alignment horizontal="center"/>
    </xf>
    <xf numFmtId="0" fontId="1" fillId="6" borderId="0" xfId="0" applyFont="1" applyFill="1" applyAlignment="1">
      <alignment horizontal="center"/>
    </xf>
    <xf numFmtId="0" fontId="7" fillId="4" borderId="0" xfId="5" applyAlignment="1">
      <alignment horizontal="right"/>
    </xf>
    <xf numFmtId="0" fontId="1" fillId="0" borderId="0" xfId="1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0" fontId="1" fillId="6" borderId="0" xfId="0" applyFont="1" applyFill="1" applyAlignment="1">
      <alignment horizontal="right"/>
    </xf>
    <xf numFmtId="0" fontId="0" fillId="0" borderId="8" xfId="0" applyFont="1" applyBorder="1" applyAlignment="1">
      <alignment horizontal="right"/>
    </xf>
    <xf numFmtId="0" fontId="5" fillId="0" borderId="8" xfId="4" applyFont="1" applyBorder="1" applyAlignment="1">
      <alignment horizontal="right"/>
    </xf>
    <xf numFmtId="0" fontId="5" fillId="0" borderId="8" xfId="4" applyFont="1" applyBorder="1" applyAlignment="1">
      <alignment horizontal="left"/>
    </xf>
    <xf numFmtId="43" fontId="1" fillId="0" borderId="8" xfId="1" applyFont="1" applyBorder="1" applyAlignment="1">
      <alignment horizontal="right"/>
    </xf>
    <xf numFmtId="43" fontId="0" fillId="0" borderId="8" xfId="1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9" fontId="1" fillId="0" borderId="8" xfId="0" applyNumberFormat="1" applyFont="1" applyBorder="1" applyAlignment="1">
      <alignment horizontal="right"/>
    </xf>
    <xf numFmtId="0" fontId="1" fillId="6" borderId="8" xfId="0" applyFont="1" applyFill="1" applyBorder="1" applyAlignment="1">
      <alignment horizontal="right"/>
    </xf>
    <xf numFmtId="0" fontId="1" fillId="0" borderId="8" xfId="0" applyFont="1" applyBorder="1"/>
    <xf numFmtId="0" fontId="1" fillId="6" borderId="8" xfId="0" applyFont="1" applyFill="1" applyBorder="1"/>
    <xf numFmtId="0" fontId="10" fillId="0" borderId="8" xfId="0" applyFont="1" applyBorder="1" applyAlignment="1">
      <alignment horizontal="right"/>
    </xf>
    <xf numFmtId="0" fontId="10" fillId="0" borderId="0" xfId="0" applyFont="1"/>
    <xf numFmtId="9" fontId="10" fillId="0" borderId="0" xfId="0" applyNumberFormat="1" applyFont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7" xfId="0" applyFill="1" applyBorder="1"/>
    <xf numFmtId="0" fontId="7" fillId="4" borderId="1" xfId="5" quotePrefix="1" applyBorder="1" applyAlignment="1">
      <alignment horizontal="center" vertical="center" wrapText="1"/>
    </xf>
    <xf numFmtId="0" fontId="7" fillId="4" borderId="1" xfId="5" applyBorder="1" applyAlignment="1">
      <alignment horizontal="center" vertical="center" wrapText="1"/>
    </xf>
    <xf numFmtId="0" fontId="0" fillId="6" borderId="0" xfId="0" applyNumberFormat="1" applyFill="1" applyAlignment="1">
      <alignment horizontal="right"/>
    </xf>
    <xf numFmtId="9" fontId="13" fillId="0" borderId="0" xfId="4" applyNumberFormat="1" applyFont="1" applyAlignment="1">
      <alignment horizontal="left"/>
    </xf>
    <xf numFmtId="14" fontId="1" fillId="6" borderId="0" xfId="0" applyNumberFormat="1" applyFont="1" applyFill="1" applyAlignment="1">
      <alignment horizontal="left"/>
    </xf>
    <xf numFmtId="0" fontId="0" fillId="6" borderId="0" xfId="0" applyNumberFormat="1" applyFill="1" applyAlignment="1">
      <alignment horizontal="center" vertical="center" wrapText="1"/>
    </xf>
    <xf numFmtId="14" fontId="0" fillId="6" borderId="0" xfId="0" applyNumberFormat="1" applyFont="1" applyFill="1"/>
    <xf numFmtId="0" fontId="18" fillId="0" borderId="0" xfId="9"/>
    <xf numFmtId="0" fontId="0" fillId="0" borderId="0" xfId="0" applyAlignment="1">
      <alignment horizontal="center" vertical="center"/>
    </xf>
    <xf numFmtId="0" fontId="8" fillId="0" borderId="4" xfId="0" applyFont="1" applyBorder="1" applyAlignment="1">
      <alignment horizontal="left" indent="4"/>
    </xf>
    <xf numFmtId="0" fontId="19" fillId="0" borderId="0" xfId="0" applyFont="1"/>
    <xf numFmtId="0" fontId="0" fillId="0" borderId="0" xfId="0" applyFont="1" applyBorder="1" applyAlignment="1">
      <alignment horizontal="left" indent="4"/>
    </xf>
    <xf numFmtId="0" fontId="0" fillId="0" borderId="0" xfId="0" applyFont="1" applyBorder="1" applyAlignment="1">
      <alignment horizontal="centerContinuous"/>
    </xf>
    <xf numFmtId="0" fontId="0" fillId="0" borderId="0" xfId="0" applyFont="1" applyAlignment="1">
      <alignment horizontal="center" vertical="center"/>
    </xf>
    <xf numFmtId="0" fontId="20" fillId="0" borderId="0" xfId="0" applyFont="1" applyAlignment="1">
      <alignment horizontal="right"/>
    </xf>
    <xf numFmtId="0" fontId="8" fillId="0" borderId="4" xfId="0" applyFont="1" applyBorder="1" applyAlignment="1">
      <alignment horizontal="left"/>
    </xf>
    <xf numFmtId="0" fontId="8" fillId="0" borderId="0" xfId="0" applyFont="1" applyBorder="1" applyAlignment="1">
      <alignment horizontal="left" indent="4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Continuous"/>
    </xf>
    <xf numFmtId="0" fontId="0" fillId="0" borderId="0" xfId="0" applyAlignment="1">
      <alignment vertical="top"/>
    </xf>
    <xf numFmtId="0" fontId="8" fillId="0" borderId="4" xfId="0" applyFont="1" applyBorder="1" applyAlignment="1" applyProtection="1">
      <alignment horizontal="centerContinuous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left"/>
    </xf>
    <xf numFmtId="0" fontId="21" fillId="0" borderId="0" xfId="0" applyFont="1" applyProtection="1"/>
    <xf numFmtId="0" fontId="16" fillId="0" borderId="0" xfId="0" applyFont="1" applyProtection="1"/>
    <xf numFmtId="0" fontId="17" fillId="0" borderId="0" xfId="0" applyFont="1" applyAlignment="1" applyProtection="1">
      <alignment horizontal="left"/>
    </xf>
    <xf numFmtId="0" fontId="0" fillId="0" borderId="0" xfId="0" quotePrefix="1" applyAlignment="1" applyProtection="1">
      <alignment horizontal="center" vertical="center" textRotation="180"/>
    </xf>
    <xf numFmtId="0" fontId="0" fillId="0" borderId="0" xfId="0" quotePrefix="1" applyAlignment="1" applyProtection="1">
      <alignment horizontal="left"/>
    </xf>
    <xf numFmtId="0" fontId="12" fillId="0" borderId="4" xfId="0" applyFont="1" applyBorder="1" applyAlignment="1" applyProtection="1">
      <alignment horizontal="centerContinuous"/>
    </xf>
    <xf numFmtId="0" fontId="0" fillId="0" borderId="4" xfId="0" applyBorder="1" applyAlignment="1" applyProtection="1">
      <alignment horizontal="centerContinuous"/>
    </xf>
    <xf numFmtId="0" fontId="0" fillId="0" borderId="4" xfId="0" applyFont="1" applyBorder="1" applyAlignment="1" applyProtection="1">
      <alignment horizontal="centerContinuous"/>
    </xf>
    <xf numFmtId="0" fontId="15" fillId="0" borderId="0" xfId="0" applyFont="1" applyProtection="1"/>
    <xf numFmtId="0" fontId="14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left"/>
    </xf>
    <xf numFmtId="0" fontId="12" fillId="0" borderId="5" xfId="0" applyFont="1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left"/>
    </xf>
    <xf numFmtId="0" fontId="21" fillId="0" borderId="5" xfId="0" applyFont="1" applyBorder="1" applyAlignment="1" applyProtection="1">
      <alignment horizontal="center" vertical="center" wrapText="1"/>
    </xf>
    <xf numFmtId="0" fontId="0" fillId="0" borderId="5" xfId="0" applyBorder="1" applyProtection="1"/>
    <xf numFmtId="0" fontId="0" fillId="0" borderId="5" xfId="0" applyBorder="1" applyAlignment="1" applyProtection="1">
      <alignment horizontal="center"/>
    </xf>
    <xf numFmtId="0" fontId="0" fillId="0" borderId="5" xfId="0" applyBorder="1" applyAlignment="1" applyProtection="1">
      <alignment horizontal="left"/>
    </xf>
    <xf numFmtId="0" fontId="0" fillId="0" borderId="6" xfId="0" applyBorder="1" applyProtection="1"/>
    <xf numFmtId="0" fontId="0" fillId="0" borderId="6" xfId="0" applyBorder="1" applyAlignment="1" applyProtection="1">
      <alignment horizontal="center"/>
    </xf>
    <xf numFmtId="167" fontId="0" fillId="0" borderId="6" xfId="0" applyNumberFormat="1" applyBorder="1" applyAlignment="1" applyProtection="1">
      <alignment horizontal="center" vertical="center"/>
    </xf>
    <xf numFmtId="0" fontId="0" fillId="0" borderId="2" xfId="0" applyBorder="1" applyProtection="1"/>
    <xf numFmtId="0" fontId="0" fillId="0" borderId="2" xfId="0" applyBorder="1" applyAlignment="1" applyProtection="1">
      <alignment horizontal="center"/>
    </xf>
    <xf numFmtId="167" fontId="0" fillId="0" borderId="2" xfId="0" applyNumberFormat="1" applyBorder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167" fontId="0" fillId="0" borderId="0" xfId="0" applyNumberFormat="1" applyBorder="1" applyAlignment="1" applyProtection="1">
      <alignment horizontal="center" vertical="center"/>
    </xf>
    <xf numFmtId="0" fontId="0" fillId="0" borderId="7" xfId="0" applyBorder="1" applyProtection="1"/>
    <xf numFmtId="0" fontId="0" fillId="0" borderId="7" xfId="0" applyBorder="1" applyAlignment="1" applyProtection="1">
      <alignment horizontal="center"/>
    </xf>
    <xf numFmtId="167" fontId="0" fillId="0" borderId="7" xfId="0" applyNumberFormat="1" applyBorder="1" applyAlignment="1" applyProtection="1">
      <alignment horizontal="center" vertical="center"/>
    </xf>
    <xf numFmtId="167" fontId="0" fillId="0" borderId="0" xfId="0" applyNumberFormat="1" applyAlignment="1" applyProtection="1">
      <alignment horizontal="center" vertical="center"/>
    </xf>
    <xf numFmtId="167" fontId="0" fillId="0" borderId="5" xfId="0" applyNumberFormat="1" applyBorder="1" applyAlignment="1" applyProtection="1">
      <alignment horizontal="center" vertical="center"/>
    </xf>
    <xf numFmtId="0" fontId="0" fillId="0" borderId="18" xfId="0" applyBorder="1" applyProtection="1"/>
    <xf numFmtId="0" fontId="0" fillId="0" borderId="18" xfId="0" applyBorder="1" applyAlignment="1" applyProtection="1">
      <alignment horizontal="center"/>
    </xf>
    <xf numFmtId="167" fontId="0" fillId="0" borderId="18" xfId="0" applyNumberFormat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21" fillId="0" borderId="0" xfId="0" applyFont="1" applyFill="1" applyBorder="1" applyAlignment="1" applyProtection="1">
      <alignment horizontal="center"/>
    </xf>
    <xf numFmtId="0" fontId="18" fillId="0" borderId="0" xfId="9" applyProtection="1"/>
    <xf numFmtId="0" fontId="0" fillId="0" borderId="0" xfId="0" applyAlignment="1">
      <alignment horizontal="left" vertical="top" wrapText="1"/>
    </xf>
    <xf numFmtId="0" fontId="0" fillId="0" borderId="19" xfId="1" applyNumberFormat="1" applyFont="1" applyBorder="1" applyAlignment="1" applyProtection="1">
      <alignment horizontal="center" wrapText="1"/>
    </xf>
    <xf numFmtId="0" fontId="0" fillId="0" borderId="20" xfId="1" applyNumberFormat="1" applyFont="1" applyBorder="1" applyAlignment="1" applyProtection="1">
      <alignment horizontal="center" wrapText="1"/>
    </xf>
    <xf numFmtId="0" fontId="0" fillId="0" borderId="19" xfId="1" applyNumberFormat="1" applyFont="1" applyBorder="1" applyAlignment="1" applyProtection="1">
      <alignment horizontal="center" vertical="center" wrapText="1"/>
    </xf>
    <xf numFmtId="0" fontId="0" fillId="0" borderId="20" xfId="1" applyNumberFormat="1" applyFont="1" applyBorder="1" applyAlignment="1" applyProtection="1">
      <alignment horizontal="center" vertical="center" wrapText="1"/>
    </xf>
    <xf numFmtId="0" fontId="21" fillId="0" borderId="19" xfId="1" applyNumberFormat="1" applyFont="1" applyBorder="1" applyAlignment="1" applyProtection="1">
      <alignment horizontal="center" wrapText="1"/>
    </xf>
    <xf numFmtId="0" fontId="21" fillId="0" borderId="20" xfId="1" applyNumberFormat="1" applyFont="1" applyBorder="1" applyAlignment="1" applyProtection="1">
      <alignment horizontal="center" wrapText="1"/>
    </xf>
    <xf numFmtId="165" fontId="23" fillId="0" borderId="19" xfId="8" applyNumberFormat="1" applyFont="1" applyBorder="1" applyAlignment="1" applyProtection="1">
      <alignment horizontal="center" vertical="center" wrapText="1"/>
    </xf>
    <xf numFmtId="165" fontId="23" fillId="0" borderId="20" xfId="8" applyNumberFormat="1" applyFont="1" applyBorder="1" applyAlignment="1" applyProtection="1">
      <alignment horizontal="center" vertical="center" wrapText="1"/>
    </xf>
    <xf numFmtId="0" fontId="0" fillId="0" borderId="8" xfId="0" quotePrefix="1" applyBorder="1" applyAlignment="1" applyProtection="1">
      <alignment horizontal="center" vertical="center"/>
    </xf>
    <xf numFmtId="0" fontId="21" fillId="0" borderId="21" xfId="0" applyFont="1" applyBorder="1" applyAlignment="1" applyProtection="1">
      <alignment horizontal="center"/>
    </xf>
    <xf numFmtId="0" fontId="21" fillId="0" borderId="4" xfId="0" applyFont="1" applyBorder="1" applyAlignment="1" applyProtection="1">
      <alignment horizontal="center"/>
    </xf>
    <xf numFmtId="0" fontId="21" fillId="0" borderId="22" xfId="0" applyFont="1" applyBorder="1" applyAlignment="1" applyProtection="1">
      <alignment horizontal="center"/>
    </xf>
    <xf numFmtId="0" fontId="5" fillId="0" borderId="3" xfId="5" applyFont="1" applyFill="1" applyBorder="1" applyAlignment="1">
      <alignment horizontal="center" vertical="center" textRotation="255"/>
    </xf>
    <xf numFmtId="0" fontId="5" fillId="0" borderId="2" xfId="5" applyFont="1" applyFill="1" applyBorder="1" applyAlignment="1">
      <alignment horizontal="center"/>
    </xf>
    <xf numFmtId="0" fontId="7" fillId="4" borderId="0" xfId="5" applyAlignment="1">
      <alignment horizontal="center"/>
    </xf>
    <xf numFmtId="0" fontId="0" fillId="0" borderId="0" xfId="0" applyFont="1" applyAlignment="1">
      <alignment horizontal="center"/>
    </xf>
  </cellXfs>
  <cellStyles count="10">
    <cellStyle name="20 % - Accent1" xfId="6" builtinId="30"/>
    <cellStyle name="40 % - Accent6" xfId="2" builtinId="51"/>
    <cellStyle name="Accent1" xfId="5" builtinId="29"/>
    <cellStyle name="Lien hypertexte" xfId="9" builtinId="8"/>
    <cellStyle name="Milliers" xfId="1" builtinId="3"/>
    <cellStyle name="Monétaire" xfId="7" builtinId="4"/>
    <cellStyle name="Monétaire 2" xfId="3" xr:uid="{00000000-0005-0000-0000-000006000000}"/>
    <cellStyle name="Normal" xfId="0" builtinId="0"/>
    <cellStyle name="Normal 2" xfId="4" xr:uid="{00000000-0005-0000-0000-000008000000}"/>
    <cellStyle name="Pourcentage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fmlaLink="A1" lockText="1"/>
</file>

<file path=xl/ctrlProps/ctrlProp10.xml><?xml version="1.0" encoding="utf-8"?>
<formControlPr xmlns="http://schemas.microsoft.com/office/spreadsheetml/2009/9/main" objectType="Radio" checked="Checked" lockText="1"/>
</file>

<file path=xl/ctrlProps/ctrlProp100.xml><?xml version="1.0" encoding="utf-8"?>
<formControlPr xmlns="http://schemas.microsoft.com/office/spreadsheetml/2009/9/main" objectType="Radio" checked="Checked" lockText="1"/>
</file>

<file path=xl/ctrlProps/ctrlProp101.xml><?xml version="1.0" encoding="utf-8"?>
<formControlPr xmlns="http://schemas.microsoft.com/office/spreadsheetml/2009/9/main" objectType="Radio" firstButton="1" fmlaLink="A1" lockText="1"/>
</file>

<file path=xl/ctrlProps/ctrlProp102.xml><?xml version="1.0" encoding="utf-8"?>
<formControlPr xmlns="http://schemas.microsoft.com/office/spreadsheetml/2009/9/main" objectType="Radio" lockText="1"/>
</file>

<file path=xl/ctrlProps/ctrlProp103.xml><?xml version="1.0" encoding="utf-8"?>
<formControlPr xmlns="http://schemas.microsoft.com/office/spreadsheetml/2009/9/main" objectType="Radio" lockText="1"/>
</file>

<file path=xl/ctrlProps/ctrlProp104.xml><?xml version="1.0" encoding="utf-8"?>
<formControlPr xmlns="http://schemas.microsoft.com/office/spreadsheetml/2009/9/main" objectType="Radio" lockText="1"/>
</file>

<file path=xl/ctrlProps/ctrlProp105.xml><?xml version="1.0" encoding="utf-8"?>
<formControlPr xmlns="http://schemas.microsoft.com/office/spreadsheetml/2009/9/main" objectType="Radio" checked="Checked" lockText="1"/>
</file>

<file path=xl/ctrlProps/ctrlProp106.xml><?xml version="1.0" encoding="utf-8"?>
<formControlPr xmlns="http://schemas.microsoft.com/office/spreadsheetml/2009/9/main" objectType="Radio" firstButton="1" fmlaLink="A1" lockText="1"/>
</file>

<file path=xl/ctrlProps/ctrlProp107.xml><?xml version="1.0" encoding="utf-8"?>
<formControlPr xmlns="http://schemas.microsoft.com/office/spreadsheetml/2009/9/main" objectType="Radio" lockText="1"/>
</file>

<file path=xl/ctrlProps/ctrlProp108.xml><?xml version="1.0" encoding="utf-8"?>
<formControlPr xmlns="http://schemas.microsoft.com/office/spreadsheetml/2009/9/main" objectType="Radio" lockText="1"/>
</file>

<file path=xl/ctrlProps/ctrlProp109.xml><?xml version="1.0" encoding="utf-8"?>
<formControlPr xmlns="http://schemas.microsoft.com/office/spreadsheetml/2009/9/main" objectType="Radio" lockText="1"/>
</file>

<file path=xl/ctrlProps/ctrlProp11.xml><?xml version="1.0" encoding="utf-8"?>
<formControlPr xmlns="http://schemas.microsoft.com/office/spreadsheetml/2009/9/main" objectType="Radio" firstButton="1" fmlaLink="A1" lockText="1"/>
</file>

<file path=xl/ctrlProps/ctrlProp110.xml><?xml version="1.0" encoding="utf-8"?>
<formControlPr xmlns="http://schemas.microsoft.com/office/spreadsheetml/2009/9/main" objectType="Radio" checked="Checked" lockText="1"/>
</file>

<file path=xl/ctrlProps/ctrlProp111.xml><?xml version="1.0" encoding="utf-8"?>
<formControlPr xmlns="http://schemas.microsoft.com/office/spreadsheetml/2009/9/main" objectType="Radio" firstButton="1" fmlaLink="A1" lockText="1"/>
</file>

<file path=xl/ctrlProps/ctrlProp112.xml><?xml version="1.0" encoding="utf-8"?>
<formControlPr xmlns="http://schemas.microsoft.com/office/spreadsheetml/2009/9/main" objectType="Radio" lockText="1"/>
</file>

<file path=xl/ctrlProps/ctrlProp113.xml><?xml version="1.0" encoding="utf-8"?>
<formControlPr xmlns="http://schemas.microsoft.com/office/spreadsheetml/2009/9/main" objectType="Radio" lockText="1"/>
</file>

<file path=xl/ctrlProps/ctrlProp114.xml><?xml version="1.0" encoding="utf-8"?>
<formControlPr xmlns="http://schemas.microsoft.com/office/spreadsheetml/2009/9/main" objectType="Radio" lockText="1"/>
</file>

<file path=xl/ctrlProps/ctrlProp115.xml><?xml version="1.0" encoding="utf-8"?>
<formControlPr xmlns="http://schemas.microsoft.com/office/spreadsheetml/2009/9/main" objectType="Radio" checked="Checked" lockText="1"/>
</file>

<file path=xl/ctrlProps/ctrlProp12.xml><?xml version="1.0" encoding="utf-8"?>
<formControlPr xmlns="http://schemas.microsoft.com/office/spreadsheetml/2009/9/main" objectType="Radio" lockText="1"/>
</file>

<file path=xl/ctrlProps/ctrlProp13.xml><?xml version="1.0" encoding="utf-8"?>
<formControlPr xmlns="http://schemas.microsoft.com/office/spreadsheetml/2009/9/main" objectType="Radio" lockText="1"/>
</file>

<file path=xl/ctrlProps/ctrlProp14.xml><?xml version="1.0" encoding="utf-8"?>
<formControlPr xmlns="http://schemas.microsoft.com/office/spreadsheetml/2009/9/main" objectType="Radio" lockText="1"/>
</file>

<file path=xl/ctrlProps/ctrlProp15.xml><?xml version="1.0" encoding="utf-8"?>
<formControlPr xmlns="http://schemas.microsoft.com/office/spreadsheetml/2009/9/main" objectType="Radio" checked="Checked" lockText="1"/>
</file>

<file path=xl/ctrlProps/ctrlProp16.xml><?xml version="1.0" encoding="utf-8"?>
<formControlPr xmlns="http://schemas.microsoft.com/office/spreadsheetml/2009/9/main" objectType="Radio" firstButton="1" fmlaLink="A1" lockText="1"/>
</file>

<file path=xl/ctrlProps/ctrlProp17.xml><?xml version="1.0" encoding="utf-8"?>
<formControlPr xmlns="http://schemas.microsoft.com/office/spreadsheetml/2009/9/main" objectType="Radio" lockText="1"/>
</file>

<file path=xl/ctrlProps/ctrlProp18.xml><?xml version="1.0" encoding="utf-8"?>
<formControlPr xmlns="http://schemas.microsoft.com/office/spreadsheetml/2009/9/main" objectType="Radio" lockText="1"/>
</file>

<file path=xl/ctrlProps/ctrlProp19.xml><?xml version="1.0" encoding="utf-8"?>
<formControlPr xmlns="http://schemas.microsoft.com/office/spreadsheetml/2009/9/main" objectType="Radio" lockText="1"/>
</file>

<file path=xl/ctrlProps/ctrlProp2.xml><?xml version="1.0" encoding="utf-8"?>
<formControlPr xmlns="http://schemas.microsoft.com/office/spreadsheetml/2009/9/main" objectType="Radio" lockText="1"/>
</file>

<file path=xl/ctrlProps/ctrlProp20.xml><?xml version="1.0" encoding="utf-8"?>
<formControlPr xmlns="http://schemas.microsoft.com/office/spreadsheetml/2009/9/main" objectType="Radio" checked="Checked" lockText="1"/>
</file>

<file path=xl/ctrlProps/ctrlProp21.xml><?xml version="1.0" encoding="utf-8"?>
<formControlPr xmlns="http://schemas.microsoft.com/office/spreadsheetml/2009/9/main" objectType="Radio" firstButton="1" fmlaLink="A1" lockText="1"/>
</file>

<file path=xl/ctrlProps/ctrlProp22.xml><?xml version="1.0" encoding="utf-8"?>
<formControlPr xmlns="http://schemas.microsoft.com/office/spreadsheetml/2009/9/main" objectType="Radio" lockText="1"/>
</file>

<file path=xl/ctrlProps/ctrlProp23.xml><?xml version="1.0" encoding="utf-8"?>
<formControlPr xmlns="http://schemas.microsoft.com/office/spreadsheetml/2009/9/main" objectType="Radio" lockText="1"/>
</file>

<file path=xl/ctrlProps/ctrlProp24.xml><?xml version="1.0" encoding="utf-8"?>
<formControlPr xmlns="http://schemas.microsoft.com/office/spreadsheetml/2009/9/main" objectType="Radio" lockText="1"/>
</file>

<file path=xl/ctrlProps/ctrlProp25.xml><?xml version="1.0" encoding="utf-8"?>
<formControlPr xmlns="http://schemas.microsoft.com/office/spreadsheetml/2009/9/main" objectType="Radio" checked="Checked" lockText="1"/>
</file>

<file path=xl/ctrlProps/ctrlProp26.xml><?xml version="1.0" encoding="utf-8"?>
<formControlPr xmlns="http://schemas.microsoft.com/office/spreadsheetml/2009/9/main" objectType="Radio" firstButton="1" fmlaLink="A1" lockText="1"/>
</file>

<file path=xl/ctrlProps/ctrlProp27.xml><?xml version="1.0" encoding="utf-8"?>
<formControlPr xmlns="http://schemas.microsoft.com/office/spreadsheetml/2009/9/main" objectType="Radio" lockText="1"/>
</file>

<file path=xl/ctrlProps/ctrlProp28.xml><?xml version="1.0" encoding="utf-8"?>
<formControlPr xmlns="http://schemas.microsoft.com/office/spreadsheetml/2009/9/main" objectType="Radio" lockText="1"/>
</file>

<file path=xl/ctrlProps/ctrlProp29.xml><?xml version="1.0" encoding="utf-8"?>
<formControlPr xmlns="http://schemas.microsoft.com/office/spreadsheetml/2009/9/main" objectType="Radio" lockText="1"/>
</file>

<file path=xl/ctrlProps/ctrlProp3.xml><?xml version="1.0" encoding="utf-8"?>
<formControlPr xmlns="http://schemas.microsoft.com/office/spreadsheetml/2009/9/main" objectType="Radio" lockText="1"/>
</file>

<file path=xl/ctrlProps/ctrlProp30.xml><?xml version="1.0" encoding="utf-8"?>
<formControlPr xmlns="http://schemas.microsoft.com/office/spreadsheetml/2009/9/main" objectType="Radio" checked="Checked" lockText="1"/>
</file>

<file path=xl/ctrlProps/ctrlProp31.xml><?xml version="1.0" encoding="utf-8"?>
<formControlPr xmlns="http://schemas.microsoft.com/office/spreadsheetml/2009/9/main" objectType="Radio" firstButton="1" fmlaLink="A1" lockText="1"/>
</file>

<file path=xl/ctrlProps/ctrlProp32.xml><?xml version="1.0" encoding="utf-8"?>
<formControlPr xmlns="http://schemas.microsoft.com/office/spreadsheetml/2009/9/main" objectType="Radio" lockText="1"/>
</file>

<file path=xl/ctrlProps/ctrlProp33.xml><?xml version="1.0" encoding="utf-8"?>
<formControlPr xmlns="http://schemas.microsoft.com/office/spreadsheetml/2009/9/main" objectType="Radio" lockText="1"/>
</file>

<file path=xl/ctrlProps/ctrlProp34.xml><?xml version="1.0" encoding="utf-8"?>
<formControlPr xmlns="http://schemas.microsoft.com/office/spreadsheetml/2009/9/main" objectType="Radio" lockText="1"/>
</file>

<file path=xl/ctrlProps/ctrlProp35.xml><?xml version="1.0" encoding="utf-8"?>
<formControlPr xmlns="http://schemas.microsoft.com/office/spreadsheetml/2009/9/main" objectType="Radio" checked="Checked" lockText="1"/>
</file>

<file path=xl/ctrlProps/ctrlProp36.xml><?xml version="1.0" encoding="utf-8"?>
<formControlPr xmlns="http://schemas.microsoft.com/office/spreadsheetml/2009/9/main" objectType="Radio" firstButton="1" fmlaLink="A1" lockText="1"/>
</file>

<file path=xl/ctrlProps/ctrlProp37.xml><?xml version="1.0" encoding="utf-8"?>
<formControlPr xmlns="http://schemas.microsoft.com/office/spreadsheetml/2009/9/main" objectType="Radio" lockText="1"/>
</file>

<file path=xl/ctrlProps/ctrlProp38.xml><?xml version="1.0" encoding="utf-8"?>
<formControlPr xmlns="http://schemas.microsoft.com/office/spreadsheetml/2009/9/main" objectType="Radio" lockText="1"/>
</file>

<file path=xl/ctrlProps/ctrlProp39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Radio" lockText="1"/>
</file>

<file path=xl/ctrlProps/ctrlProp40.xml><?xml version="1.0" encoding="utf-8"?>
<formControlPr xmlns="http://schemas.microsoft.com/office/spreadsheetml/2009/9/main" objectType="Radio" checked="Checked" lockText="1"/>
</file>

<file path=xl/ctrlProps/ctrlProp41.xml><?xml version="1.0" encoding="utf-8"?>
<formControlPr xmlns="http://schemas.microsoft.com/office/spreadsheetml/2009/9/main" objectType="Radio" firstButton="1" fmlaLink="A1" lockText="1"/>
</file>

<file path=xl/ctrlProps/ctrlProp42.xml><?xml version="1.0" encoding="utf-8"?>
<formControlPr xmlns="http://schemas.microsoft.com/office/spreadsheetml/2009/9/main" objectType="Radio" lockText="1"/>
</file>

<file path=xl/ctrlProps/ctrlProp43.xml><?xml version="1.0" encoding="utf-8"?>
<formControlPr xmlns="http://schemas.microsoft.com/office/spreadsheetml/2009/9/main" objectType="Radio" lockText="1"/>
</file>

<file path=xl/ctrlProps/ctrlProp44.xml><?xml version="1.0" encoding="utf-8"?>
<formControlPr xmlns="http://schemas.microsoft.com/office/spreadsheetml/2009/9/main" objectType="Radio" lockText="1"/>
</file>

<file path=xl/ctrlProps/ctrlProp45.xml><?xml version="1.0" encoding="utf-8"?>
<formControlPr xmlns="http://schemas.microsoft.com/office/spreadsheetml/2009/9/main" objectType="Radio" checked="Checked" lockText="1"/>
</file>

<file path=xl/ctrlProps/ctrlProp46.xml><?xml version="1.0" encoding="utf-8"?>
<formControlPr xmlns="http://schemas.microsoft.com/office/spreadsheetml/2009/9/main" objectType="Radio" firstButton="1" fmlaLink="A1" lockText="1"/>
</file>

<file path=xl/ctrlProps/ctrlProp47.xml><?xml version="1.0" encoding="utf-8"?>
<formControlPr xmlns="http://schemas.microsoft.com/office/spreadsheetml/2009/9/main" objectType="Radio" lockText="1"/>
</file>

<file path=xl/ctrlProps/ctrlProp48.xml><?xml version="1.0" encoding="utf-8"?>
<formControlPr xmlns="http://schemas.microsoft.com/office/spreadsheetml/2009/9/main" objectType="Radio" lockText="1"/>
</file>

<file path=xl/ctrlProps/ctrlProp49.xml><?xml version="1.0" encoding="utf-8"?>
<formControlPr xmlns="http://schemas.microsoft.com/office/spreadsheetml/2009/9/main" objectType="Radio" lockText="1"/>
</file>

<file path=xl/ctrlProps/ctrlProp5.xml><?xml version="1.0" encoding="utf-8"?>
<formControlPr xmlns="http://schemas.microsoft.com/office/spreadsheetml/2009/9/main" objectType="Radio" checked="Checked" lockText="1"/>
</file>

<file path=xl/ctrlProps/ctrlProp50.xml><?xml version="1.0" encoding="utf-8"?>
<formControlPr xmlns="http://schemas.microsoft.com/office/spreadsheetml/2009/9/main" objectType="Radio" checked="Checked" lockText="1"/>
</file>

<file path=xl/ctrlProps/ctrlProp51.xml><?xml version="1.0" encoding="utf-8"?>
<formControlPr xmlns="http://schemas.microsoft.com/office/spreadsheetml/2009/9/main" objectType="Radio" firstButton="1" fmlaLink="A1" lockText="1"/>
</file>

<file path=xl/ctrlProps/ctrlProp52.xml><?xml version="1.0" encoding="utf-8"?>
<formControlPr xmlns="http://schemas.microsoft.com/office/spreadsheetml/2009/9/main" objectType="Radio" lockText="1"/>
</file>

<file path=xl/ctrlProps/ctrlProp53.xml><?xml version="1.0" encoding="utf-8"?>
<formControlPr xmlns="http://schemas.microsoft.com/office/spreadsheetml/2009/9/main" objectType="Radio" lockText="1"/>
</file>

<file path=xl/ctrlProps/ctrlProp54.xml><?xml version="1.0" encoding="utf-8"?>
<formControlPr xmlns="http://schemas.microsoft.com/office/spreadsheetml/2009/9/main" objectType="Radio" lockText="1"/>
</file>

<file path=xl/ctrlProps/ctrlProp55.xml><?xml version="1.0" encoding="utf-8"?>
<formControlPr xmlns="http://schemas.microsoft.com/office/spreadsheetml/2009/9/main" objectType="Radio" checked="Checked" lockText="1"/>
</file>

<file path=xl/ctrlProps/ctrlProp56.xml><?xml version="1.0" encoding="utf-8"?>
<formControlPr xmlns="http://schemas.microsoft.com/office/spreadsheetml/2009/9/main" objectType="Radio" firstButton="1" fmlaLink="A1" lockText="1"/>
</file>

<file path=xl/ctrlProps/ctrlProp57.xml><?xml version="1.0" encoding="utf-8"?>
<formControlPr xmlns="http://schemas.microsoft.com/office/spreadsheetml/2009/9/main" objectType="Radio" lockText="1"/>
</file>

<file path=xl/ctrlProps/ctrlProp58.xml><?xml version="1.0" encoding="utf-8"?>
<formControlPr xmlns="http://schemas.microsoft.com/office/spreadsheetml/2009/9/main" objectType="Radio" lockText="1"/>
</file>

<file path=xl/ctrlProps/ctrlProp59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Radio" firstButton="1" fmlaLink="A1" lockText="1"/>
</file>

<file path=xl/ctrlProps/ctrlProp60.xml><?xml version="1.0" encoding="utf-8"?>
<formControlPr xmlns="http://schemas.microsoft.com/office/spreadsheetml/2009/9/main" objectType="Radio" checked="Checked" lockText="1"/>
</file>

<file path=xl/ctrlProps/ctrlProp61.xml><?xml version="1.0" encoding="utf-8"?>
<formControlPr xmlns="http://schemas.microsoft.com/office/spreadsheetml/2009/9/main" objectType="Radio" firstButton="1" fmlaLink="A1" lockText="1"/>
</file>

<file path=xl/ctrlProps/ctrlProp62.xml><?xml version="1.0" encoding="utf-8"?>
<formControlPr xmlns="http://schemas.microsoft.com/office/spreadsheetml/2009/9/main" objectType="Radio" lockText="1"/>
</file>

<file path=xl/ctrlProps/ctrlProp63.xml><?xml version="1.0" encoding="utf-8"?>
<formControlPr xmlns="http://schemas.microsoft.com/office/spreadsheetml/2009/9/main" objectType="Radio" lockText="1"/>
</file>

<file path=xl/ctrlProps/ctrlProp64.xml><?xml version="1.0" encoding="utf-8"?>
<formControlPr xmlns="http://schemas.microsoft.com/office/spreadsheetml/2009/9/main" objectType="Radio" lockText="1"/>
</file>

<file path=xl/ctrlProps/ctrlProp65.xml><?xml version="1.0" encoding="utf-8"?>
<formControlPr xmlns="http://schemas.microsoft.com/office/spreadsheetml/2009/9/main" objectType="Radio" checked="Checked" lockText="1"/>
</file>

<file path=xl/ctrlProps/ctrlProp66.xml><?xml version="1.0" encoding="utf-8"?>
<formControlPr xmlns="http://schemas.microsoft.com/office/spreadsheetml/2009/9/main" objectType="Radio" firstButton="1" fmlaLink="A1" lockText="1"/>
</file>

<file path=xl/ctrlProps/ctrlProp67.xml><?xml version="1.0" encoding="utf-8"?>
<formControlPr xmlns="http://schemas.microsoft.com/office/spreadsheetml/2009/9/main" objectType="Radio" lockText="1"/>
</file>

<file path=xl/ctrlProps/ctrlProp68.xml><?xml version="1.0" encoding="utf-8"?>
<formControlPr xmlns="http://schemas.microsoft.com/office/spreadsheetml/2009/9/main" objectType="Radio" lockText="1"/>
</file>

<file path=xl/ctrlProps/ctrlProp69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lockText="1"/>
</file>

<file path=xl/ctrlProps/ctrlProp70.xml><?xml version="1.0" encoding="utf-8"?>
<formControlPr xmlns="http://schemas.microsoft.com/office/spreadsheetml/2009/9/main" objectType="Radio" checked="Checked" lockText="1"/>
</file>

<file path=xl/ctrlProps/ctrlProp71.xml><?xml version="1.0" encoding="utf-8"?>
<formControlPr xmlns="http://schemas.microsoft.com/office/spreadsheetml/2009/9/main" objectType="Radio" firstButton="1" fmlaLink="A1" lockText="1"/>
</file>

<file path=xl/ctrlProps/ctrlProp72.xml><?xml version="1.0" encoding="utf-8"?>
<formControlPr xmlns="http://schemas.microsoft.com/office/spreadsheetml/2009/9/main" objectType="Radio" lockText="1"/>
</file>

<file path=xl/ctrlProps/ctrlProp73.xml><?xml version="1.0" encoding="utf-8"?>
<formControlPr xmlns="http://schemas.microsoft.com/office/spreadsheetml/2009/9/main" objectType="Radio" lockText="1"/>
</file>

<file path=xl/ctrlProps/ctrlProp74.xml><?xml version="1.0" encoding="utf-8"?>
<formControlPr xmlns="http://schemas.microsoft.com/office/spreadsheetml/2009/9/main" objectType="Radio" lockText="1"/>
</file>

<file path=xl/ctrlProps/ctrlProp75.xml><?xml version="1.0" encoding="utf-8"?>
<formControlPr xmlns="http://schemas.microsoft.com/office/spreadsheetml/2009/9/main" objectType="Radio" checked="Checked" lockText="1"/>
</file>

<file path=xl/ctrlProps/ctrlProp76.xml><?xml version="1.0" encoding="utf-8"?>
<formControlPr xmlns="http://schemas.microsoft.com/office/spreadsheetml/2009/9/main" objectType="Radio" firstButton="1" fmlaLink="A1" lockText="1"/>
</file>

<file path=xl/ctrlProps/ctrlProp77.xml><?xml version="1.0" encoding="utf-8"?>
<formControlPr xmlns="http://schemas.microsoft.com/office/spreadsheetml/2009/9/main" objectType="Radio" lockText="1"/>
</file>

<file path=xl/ctrlProps/ctrlProp78.xml><?xml version="1.0" encoding="utf-8"?>
<formControlPr xmlns="http://schemas.microsoft.com/office/spreadsheetml/2009/9/main" objectType="Radio" lockText="1"/>
</file>

<file path=xl/ctrlProps/ctrlProp79.xml><?xml version="1.0" encoding="utf-8"?>
<formControlPr xmlns="http://schemas.microsoft.com/office/spreadsheetml/2009/9/main" objectType="Radio" lockText="1"/>
</file>

<file path=xl/ctrlProps/ctrlProp8.xml><?xml version="1.0" encoding="utf-8"?>
<formControlPr xmlns="http://schemas.microsoft.com/office/spreadsheetml/2009/9/main" objectType="Radio" lockText="1"/>
</file>

<file path=xl/ctrlProps/ctrlProp80.xml><?xml version="1.0" encoding="utf-8"?>
<formControlPr xmlns="http://schemas.microsoft.com/office/spreadsheetml/2009/9/main" objectType="Radio" checked="Checked" lockText="1"/>
</file>

<file path=xl/ctrlProps/ctrlProp81.xml><?xml version="1.0" encoding="utf-8"?>
<formControlPr xmlns="http://schemas.microsoft.com/office/spreadsheetml/2009/9/main" objectType="Radio" firstButton="1" fmlaLink="A1" lockText="1"/>
</file>

<file path=xl/ctrlProps/ctrlProp82.xml><?xml version="1.0" encoding="utf-8"?>
<formControlPr xmlns="http://schemas.microsoft.com/office/spreadsheetml/2009/9/main" objectType="Radio" lockText="1"/>
</file>

<file path=xl/ctrlProps/ctrlProp83.xml><?xml version="1.0" encoding="utf-8"?>
<formControlPr xmlns="http://schemas.microsoft.com/office/spreadsheetml/2009/9/main" objectType="Radio" lockText="1"/>
</file>

<file path=xl/ctrlProps/ctrlProp84.xml><?xml version="1.0" encoding="utf-8"?>
<formControlPr xmlns="http://schemas.microsoft.com/office/spreadsheetml/2009/9/main" objectType="Radio" lockText="1"/>
</file>

<file path=xl/ctrlProps/ctrlProp85.xml><?xml version="1.0" encoding="utf-8"?>
<formControlPr xmlns="http://schemas.microsoft.com/office/spreadsheetml/2009/9/main" objectType="Radio" checked="Checked" lockText="1"/>
</file>

<file path=xl/ctrlProps/ctrlProp86.xml><?xml version="1.0" encoding="utf-8"?>
<formControlPr xmlns="http://schemas.microsoft.com/office/spreadsheetml/2009/9/main" objectType="Radio" firstButton="1" fmlaLink="A1" lockText="1"/>
</file>

<file path=xl/ctrlProps/ctrlProp87.xml><?xml version="1.0" encoding="utf-8"?>
<formControlPr xmlns="http://schemas.microsoft.com/office/spreadsheetml/2009/9/main" objectType="Radio" lockText="1"/>
</file>

<file path=xl/ctrlProps/ctrlProp88.xml><?xml version="1.0" encoding="utf-8"?>
<formControlPr xmlns="http://schemas.microsoft.com/office/spreadsheetml/2009/9/main" objectType="Radio" lockText="1"/>
</file>

<file path=xl/ctrlProps/ctrlProp89.xml><?xml version="1.0" encoding="utf-8"?>
<formControlPr xmlns="http://schemas.microsoft.com/office/spreadsheetml/2009/9/main" objectType="Radio" lockText="1"/>
</file>

<file path=xl/ctrlProps/ctrlProp9.xml><?xml version="1.0" encoding="utf-8"?>
<formControlPr xmlns="http://schemas.microsoft.com/office/spreadsheetml/2009/9/main" objectType="Radio" lockText="1"/>
</file>

<file path=xl/ctrlProps/ctrlProp90.xml><?xml version="1.0" encoding="utf-8"?>
<formControlPr xmlns="http://schemas.microsoft.com/office/spreadsheetml/2009/9/main" objectType="Radio" checked="Checked" lockText="1"/>
</file>

<file path=xl/ctrlProps/ctrlProp91.xml><?xml version="1.0" encoding="utf-8"?>
<formControlPr xmlns="http://schemas.microsoft.com/office/spreadsheetml/2009/9/main" objectType="Radio" firstButton="1" fmlaLink="A1" lockText="1"/>
</file>

<file path=xl/ctrlProps/ctrlProp92.xml><?xml version="1.0" encoding="utf-8"?>
<formControlPr xmlns="http://schemas.microsoft.com/office/spreadsheetml/2009/9/main" objectType="Radio" lockText="1"/>
</file>

<file path=xl/ctrlProps/ctrlProp93.xml><?xml version="1.0" encoding="utf-8"?>
<formControlPr xmlns="http://schemas.microsoft.com/office/spreadsheetml/2009/9/main" objectType="Radio" lockText="1"/>
</file>

<file path=xl/ctrlProps/ctrlProp94.xml><?xml version="1.0" encoding="utf-8"?>
<formControlPr xmlns="http://schemas.microsoft.com/office/spreadsheetml/2009/9/main" objectType="Radio" lockText="1"/>
</file>

<file path=xl/ctrlProps/ctrlProp95.xml><?xml version="1.0" encoding="utf-8"?>
<formControlPr xmlns="http://schemas.microsoft.com/office/spreadsheetml/2009/9/main" objectType="Radio" checked="Checked" lockText="1"/>
</file>

<file path=xl/ctrlProps/ctrlProp96.xml><?xml version="1.0" encoding="utf-8"?>
<formControlPr xmlns="http://schemas.microsoft.com/office/spreadsheetml/2009/9/main" objectType="Radio" firstButton="1" fmlaLink="A1" lockText="1"/>
</file>

<file path=xl/ctrlProps/ctrlProp97.xml><?xml version="1.0" encoding="utf-8"?>
<formControlPr xmlns="http://schemas.microsoft.com/office/spreadsheetml/2009/9/main" objectType="Radio" lockText="1"/>
</file>

<file path=xl/ctrlProps/ctrlProp98.xml><?xml version="1.0" encoding="utf-8"?>
<formControlPr xmlns="http://schemas.microsoft.com/office/spreadsheetml/2009/9/main" objectType="Radio" lockText="1"/>
</file>

<file path=xl/ctrlProps/ctrlProp99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png"/><Relationship Id="rId1" Type="http://schemas.openxmlformats.org/officeDocument/2006/relationships/image" Target="../media/image15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</xdr:colOff>
      <xdr:row>11</xdr:row>
      <xdr:rowOff>0</xdr:rowOff>
    </xdr:from>
    <xdr:to>
      <xdr:col>7</xdr:col>
      <xdr:colOff>114300</xdr:colOff>
      <xdr:row>12</xdr:row>
      <xdr:rowOff>64770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07670" y="2484120"/>
          <a:ext cx="5528310" cy="293370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fr-CH" sz="11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!!! Merci de lire attentivement ces instructions avant de commencer le test !!!</a:t>
          </a:r>
          <a:endParaRPr lang="fr-CH" b="1">
            <a:solidFill>
              <a:srgbClr val="C00000"/>
            </a:solidFill>
            <a:effectLst/>
          </a:endParaRPr>
        </a:p>
      </xdr:txBody>
    </xdr:sp>
    <xdr:clientData/>
  </xdr:twoCellAnchor>
  <xdr:twoCellAnchor editAs="oneCell">
    <xdr:from>
      <xdr:col>2</xdr:col>
      <xdr:colOff>80011</xdr:colOff>
      <xdr:row>21</xdr:row>
      <xdr:rowOff>137161</xdr:rowOff>
    </xdr:from>
    <xdr:to>
      <xdr:col>4</xdr:col>
      <xdr:colOff>666751</xdr:colOff>
      <xdr:row>28</xdr:row>
      <xdr:rowOff>65539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8741" y="4396741"/>
          <a:ext cx="2407920" cy="120853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6625" name="Option Button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A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6626" name="Option Button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0A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6627" name="Option Button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A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6628" name="Option Button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A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6629" name="Option Button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0A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24847</xdr:colOff>
      <xdr:row>19</xdr:row>
      <xdr:rowOff>107674</xdr:rowOff>
    </xdr:from>
    <xdr:to>
      <xdr:col>3</xdr:col>
      <xdr:colOff>239624</xdr:colOff>
      <xdr:row>56</xdr:row>
      <xdr:rowOff>146763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47" y="3735457"/>
          <a:ext cx="3329038" cy="708758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37889" name="Option Button 1" hidden="1">
              <a:extLst>
                <a:ext uri="{63B3BB69-23CF-44E3-9099-C40C66FF867C}">
                  <a14:compatExt spid="_x0000_s37889"/>
                </a:ext>
                <a:ext uri="{FF2B5EF4-FFF2-40B4-BE49-F238E27FC236}">
                  <a16:creationId xmlns:a16="http://schemas.microsoft.com/office/drawing/2014/main" id="{00000000-0008-0000-0B00-000001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37890" name="Option Button 2" hidden="1">
              <a:extLst>
                <a:ext uri="{63B3BB69-23CF-44E3-9099-C40C66FF867C}">
                  <a14:compatExt spid="_x0000_s37890"/>
                </a:ext>
                <a:ext uri="{FF2B5EF4-FFF2-40B4-BE49-F238E27FC236}">
                  <a16:creationId xmlns:a16="http://schemas.microsoft.com/office/drawing/2014/main" id="{00000000-0008-0000-0B00-00000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37891" name="Option Button 3" hidden="1">
              <a:extLst>
                <a:ext uri="{63B3BB69-23CF-44E3-9099-C40C66FF867C}">
                  <a14:compatExt spid="_x0000_s37891"/>
                </a:ext>
                <a:ext uri="{FF2B5EF4-FFF2-40B4-BE49-F238E27FC236}">
                  <a16:creationId xmlns:a16="http://schemas.microsoft.com/office/drawing/2014/main" id="{00000000-0008-0000-0B00-000003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37892" name="Option Button 4" hidden="1">
              <a:extLst>
                <a:ext uri="{63B3BB69-23CF-44E3-9099-C40C66FF867C}">
                  <a14:compatExt spid="_x0000_s37892"/>
                </a:ext>
                <a:ext uri="{FF2B5EF4-FFF2-40B4-BE49-F238E27FC236}">
                  <a16:creationId xmlns:a16="http://schemas.microsoft.com/office/drawing/2014/main" id="{00000000-0008-0000-0B00-000004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37893" name="Option Button 5" hidden="1">
              <a:extLst>
                <a:ext uri="{63B3BB69-23CF-44E3-9099-C40C66FF867C}">
                  <a14:compatExt spid="_x0000_s37893"/>
                </a:ext>
                <a:ext uri="{FF2B5EF4-FFF2-40B4-BE49-F238E27FC236}">
                  <a16:creationId xmlns:a16="http://schemas.microsoft.com/office/drawing/2014/main" id="{00000000-0008-0000-0B00-000005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16</xdr:row>
      <xdr:rowOff>0</xdr:rowOff>
    </xdr:from>
    <xdr:to>
      <xdr:col>5</xdr:col>
      <xdr:colOff>355778</xdr:colOff>
      <xdr:row>52</xdr:row>
      <xdr:rowOff>157370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048000"/>
          <a:ext cx="4944343" cy="70153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38913" name="Option Button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C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38914" name="Option Button 2" hidden="1">
              <a:extLst>
                <a:ext uri="{63B3BB69-23CF-44E3-9099-C40C66FF867C}">
                  <a14:compatExt spid="_x0000_s38914"/>
                </a:ext>
                <a:ext uri="{FF2B5EF4-FFF2-40B4-BE49-F238E27FC236}">
                  <a16:creationId xmlns:a16="http://schemas.microsoft.com/office/drawing/2014/main" id="{00000000-0008-0000-0C00-000002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38915" name="Option Button 3" hidden="1">
              <a:extLst>
                <a:ext uri="{63B3BB69-23CF-44E3-9099-C40C66FF867C}">
                  <a14:compatExt spid="_x0000_s38915"/>
                </a:ext>
                <a:ext uri="{FF2B5EF4-FFF2-40B4-BE49-F238E27FC236}">
                  <a16:creationId xmlns:a16="http://schemas.microsoft.com/office/drawing/2014/main" id="{00000000-0008-0000-0C00-000003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38916" name="Option Button 4" hidden="1">
              <a:extLst>
                <a:ext uri="{63B3BB69-23CF-44E3-9099-C40C66FF867C}">
                  <a14:compatExt spid="_x0000_s38916"/>
                </a:ext>
                <a:ext uri="{FF2B5EF4-FFF2-40B4-BE49-F238E27FC236}">
                  <a16:creationId xmlns:a16="http://schemas.microsoft.com/office/drawing/2014/main" id="{00000000-0008-0000-0C00-000004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38917" name="Option Button 5" hidden="1">
              <a:extLst>
                <a:ext uri="{63B3BB69-23CF-44E3-9099-C40C66FF867C}">
                  <a14:compatExt spid="_x0000_s38917"/>
                </a:ext>
                <a:ext uri="{FF2B5EF4-FFF2-40B4-BE49-F238E27FC236}">
                  <a16:creationId xmlns:a16="http://schemas.microsoft.com/office/drawing/2014/main" id="{00000000-0008-0000-0C00-000005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16</xdr:row>
      <xdr:rowOff>0</xdr:rowOff>
    </xdr:from>
    <xdr:to>
      <xdr:col>8</xdr:col>
      <xdr:colOff>359009</xdr:colOff>
      <xdr:row>42</xdr:row>
      <xdr:rowOff>140805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55065"/>
          <a:ext cx="7159031" cy="509380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39937" name="Option Button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0D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39938" name="Option Button 2" hidden="1">
              <a:extLst>
                <a:ext uri="{63B3BB69-23CF-44E3-9099-C40C66FF867C}">
                  <a14:compatExt spid="_x0000_s39938"/>
                </a:ext>
                <a:ext uri="{FF2B5EF4-FFF2-40B4-BE49-F238E27FC236}">
                  <a16:creationId xmlns:a16="http://schemas.microsoft.com/office/drawing/2014/main" id="{00000000-0008-0000-0D00-00000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39939" name="Option Button 3" hidden="1">
              <a:extLst>
                <a:ext uri="{63B3BB69-23CF-44E3-9099-C40C66FF867C}">
                  <a14:compatExt spid="_x0000_s39939"/>
                </a:ext>
                <a:ext uri="{FF2B5EF4-FFF2-40B4-BE49-F238E27FC236}">
                  <a16:creationId xmlns:a16="http://schemas.microsoft.com/office/drawing/2014/main" id="{00000000-0008-0000-0D00-00000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39940" name="Option Button 4" hidden="1">
              <a:extLst>
                <a:ext uri="{63B3BB69-23CF-44E3-9099-C40C66FF867C}">
                  <a14:compatExt spid="_x0000_s39940"/>
                </a:ext>
                <a:ext uri="{FF2B5EF4-FFF2-40B4-BE49-F238E27FC236}">
                  <a16:creationId xmlns:a16="http://schemas.microsoft.com/office/drawing/2014/main" id="{00000000-0008-0000-0D00-00000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39941" name="Option Button 5" hidden="1">
              <a:extLst>
                <a:ext uri="{63B3BB69-23CF-44E3-9099-C40C66FF867C}">
                  <a14:compatExt spid="_x0000_s39941"/>
                </a:ext>
                <a:ext uri="{FF2B5EF4-FFF2-40B4-BE49-F238E27FC236}">
                  <a16:creationId xmlns:a16="http://schemas.microsoft.com/office/drawing/2014/main" id="{00000000-0008-0000-0D00-00000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4</xdr:col>
      <xdr:colOff>788504</xdr:colOff>
      <xdr:row>11</xdr:row>
      <xdr:rowOff>0</xdr:rowOff>
    </xdr:from>
    <xdr:to>
      <xdr:col>5</xdr:col>
      <xdr:colOff>792314</xdr:colOff>
      <xdr:row>35</xdr:row>
      <xdr:rowOff>3810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2026" y="2004391"/>
          <a:ext cx="798940" cy="45923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21</xdr:col>
      <xdr:colOff>3810</xdr:colOff>
      <xdr:row>35</xdr:row>
      <xdr:rowOff>3810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1380" y="1828800"/>
          <a:ext cx="3188970" cy="4789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8369" name="Option Button 1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E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8370" name="Option Button 2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E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8371" name="Option Button 3" hidden="1">
              <a:extLst>
                <a:ext uri="{63B3BB69-23CF-44E3-9099-C40C66FF867C}">
                  <a14:compatExt spid="_x0000_s58371"/>
                </a:ext>
                <a:ext uri="{FF2B5EF4-FFF2-40B4-BE49-F238E27FC236}">
                  <a16:creationId xmlns:a16="http://schemas.microsoft.com/office/drawing/2014/main" id="{00000000-0008-0000-0E00-000003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8372" name="Option Button 4" hidden="1">
              <a:extLst>
                <a:ext uri="{63B3BB69-23CF-44E3-9099-C40C66FF867C}">
                  <a14:compatExt spid="_x0000_s58372"/>
                </a:ext>
                <a:ext uri="{FF2B5EF4-FFF2-40B4-BE49-F238E27FC236}">
                  <a16:creationId xmlns:a16="http://schemas.microsoft.com/office/drawing/2014/main" id="{00000000-0008-0000-0E00-000004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8373" name="Option Button 5" hidden="1">
              <a:extLst>
                <a:ext uri="{63B3BB69-23CF-44E3-9099-C40C66FF867C}">
                  <a14:compatExt spid="_x0000_s58373"/>
                </a:ext>
                <a:ext uri="{FF2B5EF4-FFF2-40B4-BE49-F238E27FC236}">
                  <a16:creationId xmlns:a16="http://schemas.microsoft.com/office/drawing/2014/main" id="{00000000-0008-0000-0E00-000005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16566</xdr:colOff>
      <xdr:row>15</xdr:row>
      <xdr:rowOff>33149</xdr:rowOff>
    </xdr:from>
    <xdr:to>
      <xdr:col>8</xdr:col>
      <xdr:colOff>416544</xdr:colOff>
      <xdr:row>20</xdr:row>
      <xdr:rowOff>103972</xdr:rowOff>
    </xdr:to>
    <xdr:grpSp>
      <xdr:nvGrpSpPr>
        <xdr:cNvPr id="5" name="Groupe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16566" y="2981758"/>
          <a:ext cx="7744995" cy="981910"/>
          <a:chOff x="0" y="3371041"/>
          <a:chExt cx="7200000" cy="1023323"/>
        </a:xfrm>
      </xdr:grpSpPr>
      <xdr:pic>
        <xdr:nvPicPr>
          <xdr:cNvPr id="3" name="Image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3677478"/>
            <a:ext cx="7200000" cy="716886"/>
          </a:xfrm>
          <a:prstGeom prst="rect">
            <a:avLst/>
          </a:prstGeom>
        </xdr:spPr>
      </xdr:pic>
      <xdr:pic>
        <xdr:nvPicPr>
          <xdr:cNvPr id="4" name="Image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3371041"/>
            <a:ext cx="7200000" cy="305704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40961" name="Option Button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F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40962" name="Option Button 2" hidden="1">
              <a:extLst>
                <a:ext uri="{63B3BB69-23CF-44E3-9099-C40C66FF867C}">
                  <a14:compatExt spid="_x0000_s40962"/>
                </a:ext>
                <a:ext uri="{FF2B5EF4-FFF2-40B4-BE49-F238E27FC236}">
                  <a16:creationId xmlns:a16="http://schemas.microsoft.com/office/drawing/2014/main" id="{00000000-0008-0000-0F00-00000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40963" name="Option Button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F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40964" name="Option Butto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F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40965" name="Option Button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F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41985" name="Option Button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10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41986" name="Option Button 2" hidden="1">
              <a:extLst>
                <a:ext uri="{63B3BB69-23CF-44E3-9099-C40C66FF867C}">
                  <a14:compatExt spid="_x0000_s41986"/>
                </a:ext>
                <a:ext uri="{FF2B5EF4-FFF2-40B4-BE49-F238E27FC236}">
                  <a16:creationId xmlns:a16="http://schemas.microsoft.com/office/drawing/2014/main" id="{00000000-0008-0000-1000-00000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41987" name="Option Button 3" hidden="1">
              <a:extLst>
                <a:ext uri="{63B3BB69-23CF-44E3-9099-C40C66FF867C}">
                  <a14:compatExt spid="_x0000_s41987"/>
                </a:ext>
                <a:ext uri="{FF2B5EF4-FFF2-40B4-BE49-F238E27FC236}">
                  <a16:creationId xmlns:a16="http://schemas.microsoft.com/office/drawing/2014/main" id="{00000000-0008-0000-1000-00000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41988" name="Option Button 4" hidden="1">
              <a:extLst>
                <a:ext uri="{63B3BB69-23CF-44E3-9099-C40C66FF867C}">
                  <a14:compatExt spid="_x0000_s41988"/>
                </a:ext>
                <a:ext uri="{FF2B5EF4-FFF2-40B4-BE49-F238E27FC236}">
                  <a16:creationId xmlns:a16="http://schemas.microsoft.com/office/drawing/2014/main" id="{00000000-0008-0000-1000-00000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41989" name="Option Button 5" hidden="1">
              <a:extLst>
                <a:ext uri="{63B3BB69-23CF-44E3-9099-C40C66FF867C}">
                  <a14:compatExt spid="_x0000_s41989"/>
                </a:ext>
                <a:ext uri="{FF2B5EF4-FFF2-40B4-BE49-F238E27FC236}">
                  <a16:creationId xmlns:a16="http://schemas.microsoft.com/office/drawing/2014/main" id="{00000000-0008-0000-1000-00000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737152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49153" name="Option Button 1" hidden="1">
              <a:extLst>
                <a:ext uri="{63B3BB69-23CF-44E3-9099-C40C66FF867C}">
                  <a14:compatExt spid="_x0000_s49153"/>
                </a:ext>
                <a:ext uri="{FF2B5EF4-FFF2-40B4-BE49-F238E27FC236}">
                  <a16:creationId xmlns:a16="http://schemas.microsoft.com/office/drawing/2014/main" id="{00000000-0008-0000-1100-000001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49154" name="Option Button 2" hidden="1">
              <a:extLst>
                <a:ext uri="{63B3BB69-23CF-44E3-9099-C40C66FF867C}">
                  <a14:compatExt spid="_x0000_s49154"/>
                </a:ext>
                <a:ext uri="{FF2B5EF4-FFF2-40B4-BE49-F238E27FC236}">
                  <a16:creationId xmlns:a16="http://schemas.microsoft.com/office/drawing/2014/main" id="{00000000-0008-0000-1100-000002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49155" name="Option Button 3" hidden="1">
              <a:extLst>
                <a:ext uri="{63B3BB69-23CF-44E3-9099-C40C66FF867C}">
                  <a14:compatExt spid="_x0000_s49155"/>
                </a:ext>
                <a:ext uri="{FF2B5EF4-FFF2-40B4-BE49-F238E27FC236}">
                  <a16:creationId xmlns:a16="http://schemas.microsoft.com/office/drawing/2014/main" id="{00000000-0008-0000-1100-000003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49156" name="Option Button 4" hidden="1">
              <a:extLst>
                <a:ext uri="{63B3BB69-23CF-44E3-9099-C40C66FF867C}">
                  <a14:compatExt spid="_x0000_s49156"/>
                </a:ext>
                <a:ext uri="{FF2B5EF4-FFF2-40B4-BE49-F238E27FC236}">
                  <a16:creationId xmlns:a16="http://schemas.microsoft.com/office/drawing/2014/main" id="{00000000-0008-0000-1100-000004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49157" name="Option Button 5" hidden="1">
              <a:extLst>
                <a:ext uri="{63B3BB69-23CF-44E3-9099-C40C66FF867C}">
                  <a14:compatExt spid="_x0000_s49157"/>
                </a:ext>
                <a:ext uri="{FF2B5EF4-FFF2-40B4-BE49-F238E27FC236}">
                  <a16:creationId xmlns:a16="http://schemas.microsoft.com/office/drawing/2014/main" id="{00000000-0008-0000-1100-000005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7</xdr:col>
      <xdr:colOff>0</xdr:colOff>
      <xdr:row>9</xdr:row>
      <xdr:rowOff>0</xdr:rowOff>
    </xdr:from>
    <xdr:to>
      <xdr:col>8</xdr:col>
      <xdr:colOff>3810</xdr:colOff>
      <xdr:row>27</xdr:row>
      <xdr:rowOff>3810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8770" y="1645920"/>
          <a:ext cx="1451610" cy="3295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0177" name="Option Button 1" hidden="1">
              <a:extLst>
                <a:ext uri="{63B3BB69-23CF-44E3-9099-C40C66FF867C}">
                  <a14:compatExt spid="_x0000_s50177"/>
                </a:ext>
                <a:ext uri="{FF2B5EF4-FFF2-40B4-BE49-F238E27FC236}">
                  <a16:creationId xmlns:a16="http://schemas.microsoft.com/office/drawing/2014/main" id="{00000000-0008-0000-1200-00000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0178" name="Option Button 2" hidden="1">
              <a:extLst>
                <a:ext uri="{63B3BB69-23CF-44E3-9099-C40C66FF867C}">
                  <a14:compatExt spid="_x0000_s50178"/>
                </a:ext>
                <a:ext uri="{FF2B5EF4-FFF2-40B4-BE49-F238E27FC236}">
                  <a16:creationId xmlns:a16="http://schemas.microsoft.com/office/drawing/2014/main" id="{00000000-0008-0000-1200-00000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0179" name="Option Button 3" hidden="1">
              <a:extLst>
                <a:ext uri="{63B3BB69-23CF-44E3-9099-C40C66FF867C}">
                  <a14:compatExt spid="_x0000_s50179"/>
                </a:ext>
                <a:ext uri="{FF2B5EF4-FFF2-40B4-BE49-F238E27FC236}">
                  <a16:creationId xmlns:a16="http://schemas.microsoft.com/office/drawing/2014/main" id="{00000000-0008-0000-1200-00000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0180" name="Option Button 4" hidden="1">
              <a:extLst>
                <a:ext uri="{63B3BB69-23CF-44E3-9099-C40C66FF867C}">
                  <a14:compatExt spid="_x0000_s50180"/>
                </a:ext>
                <a:ext uri="{FF2B5EF4-FFF2-40B4-BE49-F238E27FC236}">
                  <a16:creationId xmlns:a16="http://schemas.microsoft.com/office/drawing/2014/main" id="{00000000-0008-0000-1200-00000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0181" name="Option Button 5" hidden="1">
              <a:extLst>
                <a:ext uri="{63B3BB69-23CF-44E3-9099-C40C66FF867C}">
                  <a14:compatExt spid="_x0000_s50181"/>
                </a:ext>
                <a:ext uri="{FF2B5EF4-FFF2-40B4-BE49-F238E27FC236}">
                  <a16:creationId xmlns:a16="http://schemas.microsoft.com/office/drawing/2014/main" id="{00000000-0008-0000-1200-000005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1201" name="Option Button 1" hidden="1">
              <a:extLst>
                <a:ext uri="{63B3BB69-23CF-44E3-9099-C40C66FF867C}">
                  <a14:compatExt spid="_x0000_s51201"/>
                </a:ext>
                <a:ext uri="{FF2B5EF4-FFF2-40B4-BE49-F238E27FC236}">
                  <a16:creationId xmlns:a16="http://schemas.microsoft.com/office/drawing/2014/main" id="{00000000-0008-0000-1300-000001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1202" name="Option Button 2" hidden="1">
              <a:extLst>
                <a:ext uri="{63B3BB69-23CF-44E3-9099-C40C66FF867C}">
                  <a14:compatExt spid="_x0000_s51202"/>
                </a:ext>
                <a:ext uri="{FF2B5EF4-FFF2-40B4-BE49-F238E27FC236}">
                  <a16:creationId xmlns:a16="http://schemas.microsoft.com/office/drawing/2014/main" id="{00000000-0008-0000-1300-00000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1203" name="Option Button 3" hidden="1">
              <a:extLst>
                <a:ext uri="{63B3BB69-23CF-44E3-9099-C40C66FF867C}">
                  <a14:compatExt spid="_x0000_s51203"/>
                </a:ext>
                <a:ext uri="{FF2B5EF4-FFF2-40B4-BE49-F238E27FC236}">
                  <a16:creationId xmlns:a16="http://schemas.microsoft.com/office/drawing/2014/main" id="{00000000-0008-0000-1300-000003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1204" name="Option Button 4" hidden="1">
              <a:extLst>
                <a:ext uri="{63B3BB69-23CF-44E3-9099-C40C66FF867C}">
                  <a14:compatExt spid="_x0000_s51204"/>
                </a:ext>
                <a:ext uri="{FF2B5EF4-FFF2-40B4-BE49-F238E27FC236}">
                  <a16:creationId xmlns:a16="http://schemas.microsoft.com/office/drawing/2014/main" id="{00000000-0008-0000-1300-000004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1205" name="Option Button 5" hidden="1">
              <a:extLst>
                <a:ext uri="{63B3BB69-23CF-44E3-9099-C40C66FF867C}">
                  <a14:compatExt spid="_x0000_s51205"/>
                </a:ext>
                <a:ext uri="{FF2B5EF4-FFF2-40B4-BE49-F238E27FC236}">
                  <a16:creationId xmlns:a16="http://schemas.microsoft.com/office/drawing/2014/main" id="{00000000-0008-0000-1300-000005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19</xdr:row>
      <xdr:rowOff>0</xdr:rowOff>
    </xdr:from>
    <xdr:to>
      <xdr:col>5</xdr:col>
      <xdr:colOff>488674</xdr:colOff>
      <xdr:row>29</xdr:row>
      <xdr:rowOff>170469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19500"/>
          <a:ext cx="5077239" cy="20754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146602</xdr:colOff>
      <xdr:row>14</xdr:row>
      <xdr:rowOff>164493</xdr:rowOff>
    </xdr:from>
    <xdr:to>
      <xdr:col>3</xdr:col>
      <xdr:colOff>691771</xdr:colOff>
      <xdr:row>29</xdr:row>
      <xdr:rowOff>160920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602" y="3038558"/>
          <a:ext cx="3659430" cy="2853927"/>
        </a:xfrm>
        <a:prstGeom prst="rect">
          <a:avLst/>
        </a:prstGeom>
      </xdr:spPr>
    </xdr:pic>
    <xdr:clientData/>
  </xdr:twoCellAnchor>
  <xdr:twoCellAnchor editAs="absolute">
    <xdr:from>
      <xdr:col>0</xdr:col>
      <xdr:colOff>8283</xdr:colOff>
      <xdr:row>0</xdr:row>
      <xdr:rowOff>0</xdr:rowOff>
    </xdr:from>
    <xdr:to>
      <xdr:col>2</xdr:col>
      <xdr:colOff>8283</xdr:colOff>
      <xdr:row>6</xdr:row>
      <xdr:rowOff>179070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283" y="0"/>
          <a:ext cx="2377109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9223" name="Option 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2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9224" name="Option Button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2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9225" name="Option Button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2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9226" name="Option Button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2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9227" name="Option Button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2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2225" name="Option Button 1" hidden="1">
              <a:extLst>
                <a:ext uri="{63B3BB69-23CF-44E3-9099-C40C66FF867C}">
                  <a14:compatExt spid="_x0000_s52225"/>
                </a:ext>
                <a:ext uri="{FF2B5EF4-FFF2-40B4-BE49-F238E27FC236}">
                  <a16:creationId xmlns:a16="http://schemas.microsoft.com/office/drawing/2014/main" id="{00000000-0008-0000-1400-00000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2226" name="Option Button 2" hidden="1">
              <a:extLst>
                <a:ext uri="{63B3BB69-23CF-44E3-9099-C40C66FF867C}">
                  <a14:compatExt spid="_x0000_s52226"/>
                </a:ext>
                <a:ext uri="{FF2B5EF4-FFF2-40B4-BE49-F238E27FC236}">
                  <a16:creationId xmlns:a16="http://schemas.microsoft.com/office/drawing/2014/main" id="{00000000-0008-0000-1400-00000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2227" name="Option Button 3" hidden="1">
              <a:extLst>
                <a:ext uri="{63B3BB69-23CF-44E3-9099-C40C66FF867C}">
                  <a14:compatExt spid="_x0000_s52227"/>
                </a:ext>
                <a:ext uri="{FF2B5EF4-FFF2-40B4-BE49-F238E27FC236}">
                  <a16:creationId xmlns:a16="http://schemas.microsoft.com/office/drawing/2014/main" id="{00000000-0008-0000-1400-00000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2228" name="Option Button 4" hidden="1">
              <a:extLst>
                <a:ext uri="{63B3BB69-23CF-44E3-9099-C40C66FF867C}">
                  <a14:compatExt spid="_x0000_s52228"/>
                </a:ext>
                <a:ext uri="{FF2B5EF4-FFF2-40B4-BE49-F238E27FC236}">
                  <a16:creationId xmlns:a16="http://schemas.microsoft.com/office/drawing/2014/main" id="{00000000-0008-0000-1400-00000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2229" name="Option Button 5" hidden="1">
              <a:extLst>
                <a:ext uri="{63B3BB69-23CF-44E3-9099-C40C66FF867C}">
                  <a14:compatExt spid="_x0000_s52229"/>
                </a:ext>
                <a:ext uri="{FF2B5EF4-FFF2-40B4-BE49-F238E27FC236}">
                  <a16:creationId xmlns:a16="http://schemas.microsoft.com/office/drawing/2014/main" id="{00000000-0008-0000-1400-00000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19</xdr:row>
      <xdr:rowOff>0</xdr:rowOff>
    </xdr:from>
    <xdr:to>
      <xdr:col>5</xdr:col>
      <xdr:colOff>430696</xdr:colOff>
      <xdr:row>28</xdr:row>
      <xdr:rowOff>69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19500"/>
          <a:ext cx="5019261" cy="171456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3249" name="Option Button 1" hidden="1">
              <a:extLst>
                <a:ext uri="{63B3BB69-23CF-44E3-9099-C40C66FF867C}">
                  <a14:compatExt spid="_x0000_s53249"/>
                </a:ext>
                <a:ext uri="{FF2B5EF4-FFF2-40B4-BE49-F238E27FC236}">
                  <a16:creationId xmlns:a16="http://schemas.microsoft.com/office/drawing/2014/main" id="{00000000-0008-0000-1500-00000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3250" name="Option Button 2" hidden="1">
              <a:extLst>
                <a:ext uri="{63B3BB69-23CF-44E3-9099-C40C66FF867C}">
                  <a14:compatExt spid="_x0000_s53250"/>
                </a:ext>
                <a:ext uri="{FF2B5EF4-FFF2-40B4-BE49-F238E27FC236}">
                  <a16:creationId xmlns:a16="http://schemas.microsoft.com/office/drawing/2014/main" id="{00000000-0008-0000-1500-00000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3251" name="Option Button 3" hidden="1">
              <a:extLst>
                <a:ext uri="{63B3BB69-23CF-44E3-9099-C40C66FF867C}">
                  <a14:compatExt spid="_x0000_s53251"/>
                </a:ext>
                <a:ext uri="{FF2B5EF4-FFF2-40B4-BE49-F238E27FC236}">
                  <a16:creationId xmlns:a16="http://schemas.microsoft.com/office/drawing/2014/main" id="{00000000-0008-0000-1500-00000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3252" name="Option Button 4" hidden="1">
              <a:extLst>
                <a:ext uri="{63B3BB69-23CF-44E3-9099-C40C66FF867C}">
                  <a14:compatExt spid="_x0000_s53252"/>
                </a:ext>
                <a:ext uri="{FF2B5EF4-FFF2-40B4-BE49-F238E27FC236}">
                  <a16:creationId xmlns:a16="http://schemas.microsoft.com/office/drawing/2014/main" id="{00000000-0008-0000-1500-00000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3253" name="Option Button 5" hidden="1">
              <a:extLst>
                <a:ext uri="{63B3BB69-23CF-44E3-9099-C40C66FF867C}">
                  <a14:compatExt spid="_x0000_s53253"/>
                </a:ext>
                <a:ext uri="{FF2B5EF4-FFF2-40B4-BE49-F238E27FC236}">
                  <a16:creationId xmlns:a16="http://schemas.microsoft.com/office/drawing/2014/main" id="{00000000-0008-0000-1500-00000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7</xdr:col>
      <xdr:colOff>712773</xdr:colOff>
      <xdr:row>20</xdr:row>
      <xdr:rowOff>66759</xdr:rowOff>
    </xdr:from>
    <xdr:to>
      <xdr:col>13</xdr:col>
      <xdr:colOff>99391</xdr:colOff>
      <xdr:row>24</xdr:row>
      <xdr:rowOff>55368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62660" y="3714420"/>
          <a:ext cx="4157401" cy="717478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4273" name="Option Button 1" hidden="1">
              <a:extLst>
                <a:ext uri="{63B3BB69-23CF-44E3-9099-C40C66FF867C}">
                  <a14:compatExt spid="_x0000_s54273"/>
                </a:ext>
                <a:ext uri="{FF2B5EF4-FFF2-40B4-BE49-F238E27FC236}">
                  <a16:creationId xmlns:a16="http://schemas.microsoft.com/office/drawing/2014/main" id="{00000000-0008-0000-1600-000001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4274" name="Option Button 2" hidden="1">
              <a:extLst>
                <a:ext uri="{63B3BB69-23CF-44E3-9099-C40C66FF867C}">
                  <a14:compatExt spid="_x0000_s54274"/>
                </a:ext>
                <a:ext uri="{FF2B5EF4-FFF2-40B4-BE49-F238E27FC236}">
                  <a16:creationId xmlns:a16="http://schemas.microsoft.com/office/drawing/2014/main" id="{00000000-0008-0000-1600-000002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4275" name="Option Button 3" hidden="1">
              <a:extLst>
                <a:ext uri="{63B3BB69-23CF-44E3-9099-C40C66FF867C}">
                  <a14:compatExt spid="_x0000_s54275"/>
                </a:ext>
                <a:ext uri="{FF2B5EF4-FFF2-40B4-BE49-F238E27FC236}">
                  <a16:creationId xmlns:a16="http://schemas.microsoft.com/office/drawing/2014/main" id="{00000000-0008-0000-1600-000003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4276" name="Option Button 4" hidden="1">
              <a:extLst>
                <a:ext uri="{63B3BB69-23CF-44E3-9099-C40C66FF867C}">
                  <a14:compatExt spid="_x0000_s54276"/>
                </a:ext>
                <a:ext uri="{FF2B5EF4-FFF2-40B4-BE49-F238E27FC236}">
                  <a16:creationId xmlns:a16="http://schemas.microsoft.com/office/drawing/2014/main" id="{00000000-0008-0000-1600-000004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4277" name="Option Button 5" hidden="1">
              <a:extLst>
                <a:ext uri="{63B3BB69-23CF-44E3-9099-C40C66FF867C}">
                  <a14:compatExt spid="_x0000_s54277"/>
                </a:ext>
                <a:ext uri="{FF2B5EF4-FFF2-40B4-BE49-F238E27FC236}">
                  <a16:creationId xmlns:a16="http://schemas.microsoft.com/office/drawing/2014/main" id="{00000000-0008-0000-1600-000005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8</xdr:col>
      <xdr:colOff>82826</xdr:colOff>
      <xdr:row>22</xdr:row>
      <xdr:rowOff>91110</xdr:rowOff>
    </xdr:from>
    <xdr:to>
      <xdr:col>13</xdr:col>
      <xdr:colOff>223630</xdr:colOff>
      <xdr:row>27</xdr:row>
      <xdr:rowOff>53354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2848" y="4290393"/>
          <a:ext cx="3826565" cy="91474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5297" name="Option Button 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17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5298" name="Option Button 2" hidden="1">
              <a:extLst>
                <a:ext uri="{63B3BB69-23CF-44E3-9099-C40C66FF867C}">
                  <a14:compatExt spid="_x0000_s55298"/>
                </a:ext>
                <a:ext uri="{FF2B5EF4-FFF2-40B4-BE49-F238E27FC236}">
                  <a16:creationId xmlns:a16="http://schemas.microsoft.com/office/drawing/2014/main" id="{00000000-0008-0000-1700-00000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5299" name="Option Button 3" hidden="1">
              <a:extLst>
                <a:ext uri="{63B3BB69-23CF-44E3-9099-C40C66FF867C}">
                  <a14:compatExt spid="_x0000_s55299"/>
                </a:ext>
                <a:ext uri="{FF2B5EF4-FFF2-40B4-BE49-F238E27FC236}">
                  <a16:creationId xmlns:a16="http://schemas.microsoft.com/office/drawing/2014/main" id="{00000000-0008-0000-1700-00000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5300" name="Option Button 4" hidden="1">
              <a:extLst>
                <a:ext uri="{63B3BB69-23CF-44E3-9099-C40C66FF867C}">
                  <a14:compatExt spid="_x0000_s55300"/>
                </a:ext>
                <a:ext uri="{FF2B5EF4-FFF2-40B4-BE49-F238E27FC236}">
                  <a16:creationId xmlns:a16="http://schemas.microsoft.com/office/drawing/2014/main" id="{00000000-0008-0000-1700-00000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5301" name="Option Button 5" hidden="1">
              <a:extLst>
                <a:ext uri="{63B3BB69-23CF-44E3-9099-C40C66FF867C}">
                  <a14:compatExt spid="_x0000_s55301"/>
                </a:ext>
                <a:ext uri="{FF2B5EF4-FFF2-40B4-BE49-F238E27FC236}">
                  <a16:creationId xmlns:a16="http://schemas.microsoft.com/office/drawing/2014/main" id="{00000000-0008-0000-1700-00000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56321" name="Option Button 1" hidden="1">
              <a:extLst>
                <a:ext uri="{63B3BB69-23CF-44E3-9099-C40C66FF867C}">
                  <a14:compatExt spid="_x0000_s56321"/>
                </a:ext>
                <a:ext uri="{FF2B5EF4-FFF2-40B4-BE49-F238E27FC236}">
                  <a16:creationId xmlns:a16="http://schemas.microsoft.com/office/drawing/2014/main" id="{00000000-0008-0000-1800-000001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56322" name="Option Button 2" hidden="1">
              <a:extLst>
                <a:ext uri="{63B3BB69-23CF-44E3-9099-C40C66FF867C}">
                  <a14:compatExt spid="_x0000_s56322"/>
                </a:ext>
                <a:ext uri="{FF2B5EF4-FFF2-40B4-BE49-F238E27FC236}">
                  <a16:creationId xmlns:a16="http://schemas.microsoft.com/office/drawing/2014/main" id="{00000000-0008-0000-1800-000002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56323" name="Option Button 3" hidden="1">
              <a:extLst>
                <a:ext uri="{63B3BB69-23CF-44E3-9099-C40C66FF867C}">
                  <a14:compatExt spid="_x0000_s56323"/>
                </a:ext>
                <a:ext uri="{FF2B5EF4-FFF2-40B4-BE49-F238E27FC236}">
                  <a16:creationId xmlns:a16="http://schemas.microsoft.com/office/drawing/2014/main" id="{00000000-0008-0000-1800-000003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56324" name="Option Button 4" hidden="1">
              <a:extLst>
                <a:ext uri="{63B3BB69-23CF-44E3-9099-C40C66FF867C}">
                  <a14:compatExt spid="_x0000_s56324"/>
                </a:ext>
                <a:ext uri="{FF2B5EF4-FFF2-40B4-BE49-F238E27FC236}">
                  <a16:creationId xmlns:a16="http://schemas.microsoft.com/office/drawing/2014/main" id="{00000000-0008-0000-1800-000004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56325" name="Option Button 5" hidden="1">
              <a:extLst>
                <a:ext uri="{63B3BB69-23CF-44E3-9099-C40C66FF867C}">
                  <a14:compatExt spid="_x0000_s56325"/>
                </a:ext>
                <a:ext uri="{FF2B5EF4-FFF2-40B4-BE49-F238E27FC236}">
                  <a16:creationId xmlns:a16="http://schemas.microsoft.com/office/drawing/2014/main" id="{00000000-0008-0000-1800-000005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15</xdr:row>
      <xdr:rowOff>0</xdr:rowOff>
    </xdr:from>
    <xdr:to>
      <xdr:col>2</xdr:col>
      <xdr:colOff>132521</xdr:colOff>
      <xdr:row>21</xdr:row>
      <xdr:rowOff>175055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00"/>
          <a:ext cx="2509630" cy="13180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18433" name="Option Butto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3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18434" name="Option Button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3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18435" name="Option Button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3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18436" name="Option Button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3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18437" name="Option Button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3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49695</xdr:colOff>
      <xdr:row>14</xdr:row>
      <xdr:rowOff>27994</xdr:rowOff>
    </xdr:from>
    <xdr:to>
      <xdr:col>4</xdr:col>
      <xdr:colOff>42834</xdr:colOff>
      <xdr:row>27</xdr:row>
      <xdr:rowOff>32034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695" y="2703277"/>
          <a:ext cx="3844552" cy="24805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228600</xdr:colOff>
          <xdr:row>1</xdr:row>
          <xdr:rowOff>125730</xdr:rowOff>
        </xdr:to>
        <xdr:sp macro="" textlink="">
          <xdr:nvSpPr>
            <xdr:cNvPr id="19457" name="Option Butto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4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0</xdr:col>
          <xdr:colOff>1695450</xdr:colOff>
          <xdr:row>2</xdr:row>
          <xdr:rowOff>171450</xdr:rowOff>
        </xdr:to>
        <xdr:sp macro="" textlink="">
          <xdr:nvSpPr>
            <xdr:cNvPr id="19458" name="Option Butto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4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0</xdr:col>
          <xdr:colOff>1695450</xdr:colOff>
          <xdr:row>4</xdr:row>
          <xdr:rowOff>19050</xdr:rowOff>
        </xdr:to>
        <xdr:sp macro="" textlink="">
          <xdr:nvSpPr>
            <xdr:cNvPr id="19459" name="Option Button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4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0</xdr:col>
          <xdr:colOff>1695450</xdr:colOff>
          <xdr:row>5</xdr:row>
          <xdr:rowOff>68580</xdr:rowOff>
        </xdr:to>
        <xdr:sp macro="" textlink="">
          <xdr:nvSpPr>
            <xdr:cNvPr id="19460" name="Option Button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4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0</xdr:col>
          <xdr:colOff>1695450</xdr:colOff>
          <xdr:row>6</xdr:row>
          <xdr:rowOff>106680</xdr:rowOff>
        </xdr:to>
        <xdr:sp macro="" textlink="">
          <xdr:nvSpPr>
            <xdr:cNvPr id="19461" name="Option Button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4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oneCellAnchor>
    <xdr:from>
      <xdr:col>2</xdr:col>
      <xdr:colOff>26670</xdr:colOff>
      <xdr:row>9</xdr:row>
      <xdr:rowOff>112395</xdr:rowOff>
    </xdr:from>
    <xdr:ext cx="735073" cy="3180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ZoneTexte 8"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:cNvPr>
            <xdr:cNvSpPr txBox="1"/>
          </xdr:nvSpPr>
          <xdr:spPr>
            <a:xfrm>
              <a:off x="2398395" y="2398395"/>
              <a:ext cx="735073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CH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CH" sz="1100" b="0" i="1">
                            <a:latin typeface="Cambria Math" panose="02040503050406030204" pitchFamily="18" charset="0"/>
                          </a:rPr>
                          <m:t>100+47</m:t>
                        </m:r>
                      </m:num>
                      <m:den>
                        <m:r>
                          <a:rPr lang="fr-CH" sz="1100" b="0" i="1">
                            <a:latin typeface="Cambria Math" panose="02040503050406030204" pitchFamily="18" charset="0"/>
                          </a:rPr>
                          <m:t>20</m:t>
                        </m:r>
                      </m:den>
                    </m:f>
                    <m:r>
                      <a:rPr lang="fr-CH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fr-CH" sz="1100"/>
            </a:p>
          </xdr:txBody>
        </xdr:sp>
      </mc:Choice>
      <mc:Fallback xmlns="">
        <xdr:sp macro="" textlink="">
          <xdr:nvSpPr>
            <xdr:cNvPr id="9" name="ZoneTexte 8">
              <a:extLst>
                <a:ext uri="{FF2B5EF4-FFF2-40B4-BE49-F238E27FC236}">
                  <a16:creationId xmlns:a16="http://schemas.microsoft.com/office/drawing/2014/main" xmlns:a14="http://schemas.microsoft.com/office/drawing/2010/main" xmlns="" id="{00000000-0008-0000-0300-000002000000}"/>
                </a:ext>
              </a:extLst>
            </xdr:cNvPr>
            <xdr:cNvSpPr txBox="1"/>
          </xdr:nvSpPr>
          <xdr:spPr>
            <a:xfrm>
              <a:off x="2398395" y="2398395"/>
              <a:ext cx="735073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fr-CH" sz="1100" b="0" i="0">
                  <a:latin typeface="Cambria Math" panose="02040503050406030204" pitchFamily="18" charset="0"/>
                </a:rPr>
                <a:t>(100+47)/20=</a:t>
              </a:r>
              <a:endParaRPr lang="fr-CH" sz="1100"/>
            </a:p>
          </xdr:txBody>
        </xdr:sp>
      </mc:Fallback>
    </mc:AlternateContent>
    <xdr:clientData/>
  </xdr:oneCellAnchor>
  <xdr:twoCellAnchor editAs="oneCell">
    <xdr:from>
      <xdr:col>2</xdr:col>
      <xdr:colOff>76862</xdr:colOff>
      <xdr:row>12</xdr:row>
      <xdr:rowOff>132191</xdr:rowOff>
    </xdr:from>
    <xdr:to>
      <xdr:col>2</xdr:col>
      <xdr:colOff>781999</xdr:colOff>
      <xdr:row>14</xdr:row>
      <xdr:rowOff>71194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Object 3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 txBox="1"/>
          </xdr:nvSpPr>
          <xdr:spPr>
            <a:xfrm>
              <a:off x="2453971" y="2418191"/>
              <a:ext cx="705137" cy="320003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p>
                      <m:sSupPr>
                        <m:ctrlPr>
                          <a:rPr lang="fr-CH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fr-CH" b="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125</m:t>
                        </m:r>
                      </m:e>
                      <m:sup>
                        <m:f>
                          <m:fPr>
                            <m:type m:val="skw"/>
                            <m:ctrlPr>
                              <a:rPr lang="fr-CH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fr-CH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fr-CH" b="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sup>
                    </m:sSup>
                    <m:r>
                      <a:rPr lang="fr-CH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fr-CH"/>
            </a:p>
          </xdr:txBody>
        </xdr:sp>
      </mc:Choice>
      <mc:Fallback xmlns="">
        <xdr:sp macro="" textlink="">
          <xdr:nvSpPr>
            <xdr:cNvPr id="10" name="Object 3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300-000003000000}"/>
                </a:ext>
              </a:extLst>
            </xdr:cNvPr>
            <xdr:cNvSpPr txBox="1"/>
          </xdr:nvSpPr>
          <xdr:spPr>
            <a:xfrm>
              <a:off x="2453971" y="2418191"/>
              <a:ext cx="705137" cy="320003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fr-CH" i="0">
                  <a:solidFill>
                    <a:srgbClr val="000000"/>
                  </a:solidFill>
                  <a:latin typeface="Cambria Math" panose="02040503050406030204" pitchFamily="18" charset="0"/>
                </a:rPr>
                <a:t>〖</a:t>
              </a:r>
              <a:r>
                <a:rPr lang="fr-CH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125〗^(</a:t>
              </a:r>
              <a:r>
                <a:rPr lang="fr-CH" i="0">
                  <a:solidFill>
                    <a:srgbClr val="000000"/>
                  </a:solidFill>
                  <a:latin typeface="Cambria Math" panose="02040503050406030204" pitchFamily="18" charset="0"/>
                </a:rPr>
                <a:t>1⁄</a:t>
              </a:r>
              <a:r>
                <a:rPr lang="fr-CH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3)</a:t>
              </a:r>
              <a:r>
                <a:rPr lang="fr-CH" i="0">
                  <a:solidFill>
                    <a:srgbClr val="000000"/>
                  </a:solidFill>
                  <a:latin typeface="Cambria Math" panose="02040503050406030204" pitchFamily="18" charset="0"/>
                </a:rPr>
                <a:t>=</a:t>
              </a:r>
              <a:endParaRPr lang="fr-CH"/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0481" name="Option Butto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0482" name="Option Butto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0483" name="Option Butto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5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0484" name="Option Button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5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0485" name="Option Button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5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74544</xdr:colOff>
      <xdr:row>16</xdr:row>
      <xdr:rowOff>57979</xdr:rowOff>
    </xdr:from>
    <xdr:to>
      <xdr:col>1</xdr:col>
      <xdr:colOff>281609</xdr:colOff>
      <xdr:row>23</xdr:row>
      <xdr:rowOff>147079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44" y="3105979"/>
          <a:ext cx="1847022" cy="1422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5601" name="Option Button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6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5602" name="Option Button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6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5603" name="Option Button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6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5604" name="Option Button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6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5605" name="Option Button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6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</xdr:colOff>
      <xdr:row>18</xdr:row>
      <xdr:rowOff>1</xdr:rowOff>
    </xdr:from>
    <xdr:to>
      <xdr:col>6</xdr:col>
      <xdr:colOff>115958</xdr:colOff>
      <xdr:row>34</xdr:row>
      <xdr:rowOff>187595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429001"/>
          <a:ext cx="5822674" cy="32355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1505" name="Option 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7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1506" name="Option 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7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1507" name="Option Butto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7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1508" name="Option Button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7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1509" name="Option Button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07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4</xdr:col>
      <xdr:colOff>3312</xdr:colOff>
      <xdr:row>12</xdr:row>
      <xdr:rowOff>182216</xdr:rowOff>
    </xdr:from>
    <xdr:to>
      <xdr:col>5</xdr:col>
      <xdr:colOff>4968</xdr:colOff>
      <xdr:row>213</xdr:row>
      <xdr:rowOff>3810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0695" y="2368825"/>
          <a:ext cx="1138030" cy="364472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795129</xdr:colOff>
      <xdr:row>13</xdr:row>
      <xdr:rowOff>0</xdr:rowOff>
    </xdr:from>
    <xdr:to>
      <xdr:col>14</xdr:col>
      <xdr:colOff>3810</xdr:colOff>
      <xdr:row>379</xdr:row>
      <xdr:rowOff>3810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4799" y="2368826"/>
          <a:ext cx="798941" cy="66695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3553" name="Option Button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08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3554" name="Option Button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08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3555" name="Option Button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08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3556" name="Option Button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08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3557" name="Option Button 5" hidden="1">
              <a:extLst>
                <a:ext uri="{63B3BB69-23CF-44E3-9099-C40C66FF867C}">
                  <a14:compatExt spid="_x0000_s23557"/>
                </a:ext>
                <a:ext uri="{FF2B5EF4-FFF2-40B4-BE49-F238E27FC236}">
                  <a16:creationId xmlns:a16="http://schemas.microsoft.com/office/drawing/2014/main" id="{00000000-0008-0000-0800-000005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91109</xdr:colOff>
      <xdr:row>14</xdr:row>
      <xdr:rowOff>107674</xdr:rowOff>
    </xdr:from>
    <xdr:to>
      <xdr:col>2</xdr:col>
      <xdr:colOff>281609</xdr:colOff>
      <xdr:row>28</xdr:row>
      <xdr:rowOff>83359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109" y="2799522"/>
          <a:ext cx="2567609" cy="26426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6</xdr:row>
      <xdr:rowOff>179070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0" y="0"/>
          <a:ext cx="2371725" cy="1322070"/>
        </a:xfrm>
        <a:prstGeom prst="rect">
          <a:avLst/>
        </a:prstGeom>
        <a:solidFill>
          <a:schemeClr val="bg1"/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0</xdr:row>
          <xdr:rowOff>87630</xdr:rowOff>
        </xdr:from>
        <xdr:to>
          <xdr:col>1</xdr:col>
          <xdr:colOff>533400</xdr:colOff>
          <xdr:row>1</xdr:row>
          <xdr:rowOff>125730</xdr:rowOff>
        </xdr:to>
        <xdr:sp macro="" textlink="">
          <xdr:nvSpPr>
            <xdr:cNvPr id="24577" name="Option Butto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9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parfaitement réussi avec facilité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1</xdr:row>
          <xdr:rowOff>125730</xdr:rowOff>
        </xdr:from>
        <xdr:to>
          <xdr:col>1</xdr:col>
          <xdr:colOff>57150</xdr:colOff>
          <xdr:row>2</xdr:row>
          <xdr:rowOff>171450</xdr:rowOff>
        </xdr:to>
        <xdr:sp macro="" textlink="">
          <xdr:nvSpPr>
            <xdr:cNvPr id="24578" name="Option Button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9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2</xdr:row>
          <xdr:rowOff>163830</xdr:rowOff>
        </xdr:from>
        <xdr:to>
          <xdr:col>1</xdr:col>
          <xdr:colOff>57150</xdr:colOff>
          <xdr:row>4</xdr:row>
          <xdr:rowOff>19050</xdr:rowOff>
        </xdr:to>
        <xdr:sp macro="" textlink="">
          <xdr:nvSpPr>
            <xdr:cNvPr id="24579" name="Option 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9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partiellement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4</xdr:row>
          <xdr:rowOff>19050</xdr:rowOff>
        </xdr:from>
        <xdr:to>
          <xdr:col>1</xdr:col>
          <xdr:colOff>57150</xdr:colOff>
          <xdr:row>5</xdr:row>
          <xdr:rowOff>68580</xdr:rowOff>
        </xdr:to>
        <xdr:sp macro="" textlink="">
          <xdr:nvSpPr>
            <xdr:cNvPr id="24580" name="Option Button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9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réussi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259080</xdr:colOff>
          <xdr:row>5</xdr:row>
          <xdr:rowOff>57150</xdr:rowOff>
        </xdr:from>
        <xdr:to>
          <xdr:col>1</xdr:col>
          <xdr:colOff>57150</xdr:colOff>
          <xdr:row>6</xdr:row>
          <xdr:rowOff>106680</xdr:rowOff>
        </xdr:to>
        <xdr:sp macro="" textlink="">
          <xdr:nvSpPr>
            <xdr:cNvPr id="24581" name="Option Button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9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54864" rIns="0" bIns="54864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pas fait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16565</xdr:colOff>
      <xdr:row>19</xdr:row>
      <xdr:rowOff>124240</xdr:rowOff>
    </xdr:from>
    <xdr:to>
      <xdr:col>2</xdr:col>
      <xdr:colOff>632477</xdr:colOff>
      <xdr:row>31</xdr:row>
      <xdr:rowOff>27285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65" y="3743740"/>
          <a:ext cx="2993021" cy="21890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icole.gogniat@he-arc.ch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0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3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8.xml"/><Relationship Id="rId5" Type="http://schemas.openxmlformats.org/officeDocument/2006/relationships/ctrlProp" Target="../ctrlProps/ctrlProp37.xml"/><Relationship Id="rId4" Type="http://schemas.openxmlformats.org/officeDocument/2006/relationships/ctrlProp" Target="../ctrlProps/ctrlProp36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5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44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3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0.xml"/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49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54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3.xml"/><Relationship Id="rId5" Type="http://schemas.openxmlformats.org/officeDocument/2006/relationships/ctrlProp" Target="../ctrlProps/ctrlProp52.xml"/><Relationship Id="rId4" Type="http://schemas.openxmlformats.org/officeDocument/2006/relationships/ctrlProp" Target="../ctrlProps/ctrlProp51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0.xml"/><Relationship Id="rId3" Type="http://schemas.openxmlformats.org/officeDocument/2006/relationships/vmlDrawing" Target="../drawings/vmlDrawing12.vml"/><Relationship Id="rId7" Type="http://schemas.openxmlformats.org/officeDocument/2006/relationships/ctrlProp" Target="../ctrlProps/ctrlProp59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58.xml"/><Relationship Id="rId5" Type="http://schemas.openxmlformats.org/officeDocument/2006/relationships/ctrlProp" Target="../ctrlProps/ctrlProp57.xml"/><Relationship Id="rId4" Type="http://schemas.openxmlformats.org/officeDocument/2006/relationships/ctrlProp" Target="../ctrlProps/ctrlProp56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5.xml"/><Relationship Id="rId3" Type="http://schemas.openxmlformats.org/officeDocument/2006/relationships/vmlDrawing" Target="../drawings/vmlDrawing13.vml"/><Relationship Id="rId7" Type="http://schemas.openxmlformats.org/officeDocument/2006/relationships/ctrlProp" Target="../ctrlProps/ctrlProp6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3" Type="http://schemas.openxmlformats.org/officeDocument/2006/relationships/vmlDrawing" Target="../drawings/vmlDrawing14.vml"/><Relationship Id="rId7" Type="http://schemas.openxmlformats.org/officeDocument/2006/relationships/ctrlProp" Target="../ctrlProps/ctrlProp69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5.xml"/><Relationship Id="rId3" Type="http://schemas.openxmlformats.org/officeDocument/2006/relationships/vmlDrawing" Target="../drawings/vmlDrawing15.vml"/><Relationship Id="rId7" Type="http://schemas.openxmlformats.org/officeDocument/2006/relationships/ctrlProp" Target="../ctrlProps/ctrlProp74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73.xml"/><Relationship Id="rId5" Type="http://schemas.openxmlformats.org/officeDocument/2006/relationships/ctrlProp" Target="../ctrlProps/ctrlProp72.xml"/><Relationship Id="rId4" Type="http://schemas.openxmlformats.org/officeDocument/2006/relationships/ctrlProp" Target="../ctrlProps/ctrlProp71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0.xml"/><Relationship Id="rId3" Type="http://schemas.openxmlformats.org/officeDocument/2006/relationships/vmlDrawing" Target="../drawings/vmlDrawing16.vml"/><Relationship Id="rId7" Type="http://schemas.openxmlformats.org/officeDocument/2006/relationships/ctrlProp" Target="../ctrlProps/ctrlProp79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78.xml"/><Relationship Id="rId5" Type="http://schemas.openxmlformats.org/officeDocument/2006/relationships/ctrlProp" Target="../ctrlProps/ctrlProp77.xml"/><Relationship Id="rId4" Type="http://schemas.openxmlformats.org/officeDocument/2006/relationships/ctrlProp" Target="../ctrlProps/ctrlProp76.x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5.xml"/><Relationship Id="rId3" Type="http://schemas.openxmlformats.org/officeDocument/2006/relationships/vmlDrawing" Target="../drawings/vmlDrawing17.vml"/><Relationship Id="rId7" Type="http://schemas.openxmlformats.org/officeDocument/2006/relationships/ctrlProp" Target="../ctrlProps/ctrlProp84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83.xml"/><Relationship Id="rId5" Type="http://schemas.openxmlformats.org/officeDocument/2006/relationships/ctrlProp" Target="../ctrlProps/ctrlProp82.xml"/><Relationship Id="rId4" Type="http://schemas.openxmlformats.org/officeDocument/2006/relationships/ctrlProp" Target="../ctrlProps/ctrlProp8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0.xml"/><Relationship Id="rId3" Type="http://schemas.openxmlformats.org/officeDocument/2006/relationships/vmlDrawing" Target="../drawings/vmlDrawing18.vml"/><Relationship Id="rId7" Type="http://schemas.openxmlformats.org/officeDocument/2006/relationships/ctrlProp" Target="../ctrlProps/ctrlProp89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88.xml"/><Relationship Id="rId5" Type="http://schemas.openxmlformats.org/officeDocument/2006/relationships/ctrlProp" Target="../ctrlProps/ctrlProp87.xml"/><Relationship Id="rId4" Type="http://schemas.openxmlformats.org/officeDocument/2006/relationships/ctrlProp" Target="../ctrlProps/ctrlProp86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5.xml"/><Relationship Id="rId3" Type="http://schemas.openxmlformats.org/officeDocument/2006/relationships/vmlDrawing" Target="../drawings/vmlDrawing19.vml"/><Relationship Id="rId7" Type="http://schemas.openxmlformats.org/officeDocument/2006/relationships/ctrlProp" Target="../ctrlProps/ctrlProp94.x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93.xml"/><Relationship Id="rId5" Type="http://schemas.openxmlformats.org/officeDocument/2006/relationships/ctrlProp" Target="../ctrlProps/ctrlProp92.xml"/><Relationship Id="rId4" Type="http://schemas.openxmlformats.org/officeDocument/2006/relationships/ctrlProp" Target="../ctrlProps/ctrlProp91.xm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0.xml"/><Relationship Id="rId3" Type="http://schemas.openxmlformats.org/officeDocument/2006/relationships/vmlDrawing" Target="../drawings/vmlDrawing20.vml"/><Relationship Id="rId7" Type="http://schemas.openxmlformats.org/officeDocument/2006/relationships/ctrlProp" Target="../ctrlProps/ctrlProp99.x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98.xml"/><Relationship Id="rId5" Type="http://schemas.openxmlformats.org/officeDocument/2006/relationships/ctrlProp" Target="../ctrlProps/ctrlProp97.xml"/><Relationship Id="rId4" Type="http://schemas.openxmlformats.org/officeDocument/2006/relationships/ctrlProp" Target="../ctrlProps/ctrlProp96.xm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5.xml"/><Relationship Id="rId3" Type="http://schemas.openxmlformats.org/officeDocument/2006/relationships/vmlDrawing" Target="../drawings/vmlDrawing21.vml"/><Relationship Id="rId7" Type="http://schemas.openxmlformats.org/officeDocument/2006/relationships/ctrlProp" Target="../ctrlProps/ctrlProp104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Relationship Id="rId6" Type="http://schemas.openxmlformats.org/officeDocument/2006/relationships/ctrlProp" Target="../ctrlProps/ctrlProp103.xml"/><Relationship Id="rId5" Type="http://schemas.openxmlformats.org/officeDocument/2006/relationships/ctrlProp" Target="../ctrlProps/ctrlProp102.xml"/><Relationship Id="rId4" Type="http://schemas.openxmlformats.org/officeDocument/2006/relationships/ctrlProp" Target="../ctrlProps/ctrlProp101.xm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0.xml"/><Relationship Id="rId3" Type="http://schemas.openxmlformats.org/officeDocument/2006/relationships/vmlDrawing" Target="../drawings/vmlDrawing22.vml"/><Relationship Id="rId7" Type="http://schemas.openxmlformats.org/officeDocument/2006/relationships/ctrlProp" Target="../ctrlProps/ctrlProp109.x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Relationship Id="rId6" Type="http://schemas.openxmlformats.org/officeDocument/2006/relationships/ctrlProp" Target="../ctrlProps/ctrlProp108.xml"/><Relationship Id="rId5" Type="http://schemas.openxmlformats.org/officeDocument/2006/relationships/ctrlProp" Target="../ctrlProps/ctrlProp107.xml"/><Relationship Id="rId4" Type="http://schemas.openxmlformats.org/officeDocument/2006/relationships/ctrlProp" Target="../ctrlProps/ctrlProp106.xm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5.xml"/><Relationship Id="rId3" Type="http://schemas.openxmlformats.org/officeDocument/2006/relationships/vmlDrawing" Target="../drawings/vmlDrawing23.vml"/><Relationship Id="rId7" Type="http://schemas.openxmlformats.org/officeDocument/2006/relationships/ctrlProp" Target="../ctrlProps/ctrlProp114.x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Relationship Id="rId6" Type="http://schemas.openxmlformats.org/officeDocument/2006/relationships/ctrlProp" Target="../ctrlProps/ctrlProp113.xml"/><Relationship Id="rId5" Type="http://schemas.openxmlformats.org/officeDocument/2006/relationships/ctrlProp" Target="../ctrlProps/ctrlProp112.xml"/><Relationship Id="rId4" Type="http://schemas.openxmlformats.org/officeDocument/2006/relationships/ctrlProp" Target="../ctrlProps/ctrlProp11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29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5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34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24A84-8D5C-4732-AF8B-2D5B228700D8}">
  <sheetPr>
    <pageSetUpPr fitToPage="1"/>
  </sheetPr>
  <dimension ref="A1:K43"/>
  <sheetViews>
    <sheetView showGridLines="0" tabSelected="1" zoomScaleNormal="100" workbookViewId="0">
      <selection activeCell="B41" sqref="B41"/>
    </sheetView>
  </sheetViews>
  <sheetFormatPr baseColWidth="10" defaultRowHeight="14.4" x14ac:dyDescent="0.55000000000000004"/>
  <cols>
    <col min="1" max="1" width="4.9453125" customWidth="1"/>
    <col min="2" max="8" width="12.578125" customWidth="1"/>
  </cols>
  <sheetData>
    <row r="1" spans="1:11" ht="20.399999999999999" x14ac:dyDescent="0.75">
      <c r="A1" s="94" t="s">
        <v>299</v>
      </c>
      <c r="B1" s="100" t="s">
        <v>402</v>
      </c>
      <c r="C1" s="29"/>
      <c r="D1" s="29"/>
      <c r="E1" s="29"/>
      <c r="F1" s="29"/>
      <c r="G1" s="29"/>
      <c r="H1" s="29"/>
      <c r="J1" s="93"/>
      <c r="K1" s="93"/>
    </row>
    <row r="3" spans="1:11" x14ac:dyDescent="0.55000000000000004">
      <c r="B3" s="95" t="s">
        <v>379</v>
      </c>
    </row>
    <row r="4" spans="1:11" x14ac:dyDescent="0.55000000000000004">
      <c r="B4" s="95" t="s">
        <v>380</v>
      </c>
    </row>
    <row r="6" spans="1:11" x14ac:dyDescent="0.55000000000000004">
      <c r="B6" s="95" t="s">
        <v>381</v>
      </c>
    </row>
    <row r="7" spans="1:11" x14ac:dyDescent="0.55000000000000004">
      <c r="B7" s="95" t="s">
        <v>403</v>
      </c>
    </row>
    <row r="8" spans="1:11" x14ac:dyDescent="0.55000000000000004">
      <c r="B8" s="95" t="s">
        <v>382</v>
      </c>
    </row>
    <row r="10" spans="1:11" ht="20.399999999999999" x14ac:dyDescent="0.75">
      <c r="A10" s="94" t="s">
        <v>376</v>
      </c>
      <c r="B10" s="29"/>
      <c r="C10" s="29"/>
      <c r="D10" s="29"/>
      <c r="E10" s="29"/>
      <c r="F10" s="29"/>
      <c r="G10" s="29"/>
      <c r="H10" s="29"/>
      <c r="J10" s="93"/>
      <c r="K10" s="93"/>
    </row>
    <row r="11" spans="1:11" s="19" customFormat="1" ht="13.8" customHeight="1" x14ac:dyDescent="0.55000000000000004">
      <c r="A11" s="96"/>
      <c r="B11" s="97"/>
      <c r="C11" s="97"/>
      <c r="D11" s="97"/>
      <c r="E11" s="97"/>
      <c r="F11" s="97"/>
      <c r="G11" s="97"/>
      <c r="H11" s="97"/>
      <c r="J11" s="98"/>
      <c r="K11" s="98"/>
    </row>
    <row r="13" spans="1:11" ht="21.6" customHeight="1" x14ac:dyDescent="0.55000000000000004"/>
    <row r="14" spans="1:11" x14ac:dyDescent="0.55000000000000004">
      <c r="A14" s="99" t="s">
        <v>341</v>
      </c>
      <c r="B14" t="s">
        <v>399</v>
      </c>
    </row>
    <row r="16" spans="1:11" x14ac:dyDescent="0.55000000000000004">
      <c r="A16" s="99" t="s">
        <v>341</v>
      </c>
      <c r="B16" t="s">
        <v>383</v>
      </c>
    </row>
    <row r="17" spans="1:2" x14ac:dyDescent="0.55000000000000004">
      <c r="B17" t="s">
        <v>384</v>
      </c>
    </row>
    <row r="19" spans="1:2" x14ac:dyDescent="0.55000000000000004">
      <c r="A19" s="99" t="s">
        <v>341</v>
      </c>
      <c r="B19" t="s">
        <v>400</v>
      </c>
    </row>
    <row r="20" spans="1:2" x14ac:dyDescent="0.55000000000000004">
      <c r="B20" t="s">
        <v>385</v>
      </c>
    </row>
    <row r="21" spans="1:2" x14ac:dyDescent="0.55000000000000004">
      <c r="B21" t="s">
        <v>386</v>
      </c>
    </row>
    <row r="30" spans="1:2" x14ac:dyDescent="0.55000000000000004">
      <c r="A30" s="99" t="s">
        <v>341</v>
      </c>
      <c r="B30" t="s">
        <v>387</v>
      </c>
    </row>
    <row r="31" spans="1:2" x14ac:dyDescent="0.55000000000000004">
      <c r="B31" t="s">
        <v>388</v>
      </c>
    </row>
    <row r="33" spans="1:11" x14ac:dyDescent="0.55000000000000004">
      <c r="A33" s="99" t="s">
        <v>341</v>
      </c>
      <c r="B33" t="s">
        <v>398</v>
      </c>
    </row>
    <row r="34" spans="1:11" x14ac:dyDescent="0.55000000000000004">
      <c r="A34" s="99"/>
      <c r="B34" t="s">
        <v>401</v>
      </c>
    </row>
    <row r="36" spans="1:11" ht="20.399999999999999" x14ac:dyDescent="0.75">
      <c r="A36" s="94" t="s">
        <v>376</v>
      </c>
      <c r="B36" s="100" t="s">
        <v>404</v>
      </c>
      <c r="C36" s="29"/>
      <c r="D36" s="29"/>
      <c r="E36" s="29"/>
      <c r="F36" s="29"/>
      <c r="G36" s="29"/>
      <c r="H36" s="29"/>
      <c r="J36" s="93"/>
      <c r="K36" s="93"/>
    </row>
    <row r="37" spans="1:11" ht="11.7" customHeight="1" x14ac:dyDescent="0.75">
      <c r="A37" s="101"/>
      <c r="B37" s="102"/>
      <c r="C37" s="103"/>
      <c r="D37" s="103"/>
      <c r="E37" s="103"/>
      <c r="F37" s="103"/>
      <c r="G37" s="103"/>
      <c r="H37" s="103"/>
      <c r="J37" s="93"/>
      <c r="K37" s="93"/>
    </row>
    <row r="38" spans="1:11" s="104" customFormat="1" ht="80.099999999999994" customHeight="1" x14ac:dyDescent="0.55000000000000004">
      <c r="B38" s="104" t="s">
        <v>409</v>
      </c>
      <c r="E38" s="147" t="s">
        <v>405</v>
      </c>
      <c r="F38" s="147"/>
      <c r="G38" s="147"/>
      <c r="H38" s="147"/>
    </row>
    <row r="39" spans="1:11" s="104" customFormat="1" ht="81.599999999999994" customHeight="1" x14ac:dyDescent="0.55000000000000004">
      <c r="B39" s="104" t="s">
        <v>410</v>
      </c>
      <c r="E39" s="147" t="s">
        <v>407</v>
      </c>
      <c r="F39" s="147"/>
      <c r="G39" s="147"/>
      <c r="H39" s="147"/>
    </row>
    <row r="40" spans="1:11" s="104" customFormat="1" ht="31.8" customHeight="1" x14ac:dyDescent="0.55000000000000004">
      <c r="B40" s="104" t="s">
        <v>411</v>
      </c>
      <c r="E40" s="147" t="s">
        <v>406</v>
      </c>
      <c r="F40" s="147"/>
      <c r="G40" s="147"/>
      <c r="H40" s="147"/>
    </row>
    <row r="42" spans="1:11" x14ac:dyDescent="0.55000000000000004">
      <c r="B42" t="s">
        <v>394</v>
      </c>
    </row>
    <row r="43" spans="1:11" x14ac:dyDescent="0.55000000000000004">
      <c r="B43" s="92" t="s">
        <v>393</v>
      </c>
    </row>
  </sheetData>
  <sheetProtection sheet="1" objects="1" scenarios="1" selectLockedCells="1" selectUnlockedCells="1"/>
  <mergeCells count="3">
    <mergeCell ref="E38:H38"/>
    <mergeCell ref="E39:H39"/>
    <mergeCell ref="E40:H40"/>
  </mergeCells>
  <hyperlinks>
    <hyperlink ref="B43" r:id="rId1" xr:uid="{2E444C54-25B9-4758-ADF3-AECE3FA80E64}"/>
  </hyperlinks>
  <pageMargins left="0.7" right="0.31" top="0.86" bottom="0.51" header="0.3" footer="0.3"/>
  <pageSetup paperSize="9" scale="92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3"/>
  <sheetViews>
    <sheetView zoomScale="115" zoomScaleNormal="115" workbookViewId="0">
      <selection activeCell="G8" sqref="G8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6" width="11" style="14"/>
    <col min="7" max="7" width="17.83984375" style="14" bestFit="1" customWidth="1"/>
    <col min="8" max="16384" width="11" style="14"/>
  </cols>
  <sheetData>
    <row r="1" spans="1:10" x14ac:dyDescent="0.55000000000000004">
      <c r="A1">
        <v>5</v>
      </c>
    </row>
    <row r="2" spans="1:10" x14ac:dyDescent="0.55000000000000004">
      <c r="A2"/>
    </row>
    <row r="7" spans="1:10" x14ac:dyDescent="0.55000000000000004">
      <c r="G7" s="25"/>
    </row>
    <row r="8" spans="1:10" x14ac:dyDescent="0.55000000000000004">
      <c r="G8" s="25"/>
    </row>
    <row r="10" spans="1:10" x14ac:dyDescent="0.55000000000000004">
      <c r="F10" s="32" t="s">
        <v>52</v>
      </c>
      <c r="G10" s="32" t="s">
        <v>146</v>
      </c>
      <c r="H10" s="33" t="s">
        <v>145</v>
      </c>
      <c r="I10"/>
      <c r="J10"/>
    </row>
    <row r="11" spans="1:10" x14ac:dyDescent="0.55000000000000004">
      <c r="A11" s="12" t="s">
        <v>144</v>
      </c>
      <c r="C11"/>
      <c r="D11"/>
      <c r="F11" s="2" t="s">
        <v>75</v>
      </c>
      <c r="G11" s="89">
        <v>44144</v>
      </c>
      <c r="H11" s="90">
        <v>10</v>
      </c>
      <c r="I11"/>
      <c r="J11"/>
    </row>
    <row r="12" spans="1:10" x14ac:dyDescent="0.55000000000000004">
      <c r="C12"/>
      <c r="D12"/>
      <c r="F12" s="2" t="s">
        <v>72</v>
      </c>
      <c r="G12" s="89">
        <v>44089</v>
      </c>
      <c r="H12" s="90">
        <v>11</v>
      </c>
      <c r="I12" s="35"/>
      <c r="J12"/>
    </row>
    <row r="13" spans="1:10" x14ac:dyDescent="0.55000000000000004">
      <c r="A13" s="19"/>
      <c r="B13" s="20"/>
      <c r="C13"/>
      <c r="D13"/>
      <c r="F13" s="2" t="s">
        <v>76</v>
      </c>
      <c r="G13" s="89">
        <v>44183</v>
      </c>
      <c r="H13" s="90">
        <v>9</v>
      </c>
      <c r="I13"/>
      <c r="J13"/>
    </row>
    <row r="14" spans="1:10" x14ac:dyDescent="0.55000000000000004">
      <c r="C14"/>
      <c r="D14"/>
      <c r="F14" s="2" t="s">
        <v>77</v>
      </c>
      <c r="G14" s="89">
        <v>44051</v>
      </c>
      <c r="H14" s="90">
        <v>12</v>
      </c>
      <c r="I14"/>
      <c r="J14"/>
    </row>
    <row r="15" spans="1:10" x14ac:dyDescent="0.55000000000000004">
      <c r="C15"/>
      <c r="D15"/>
      <c r="F15" s="2" t="s">
        <v>78</v>
      </c>
      <c r="G15" s="89">
        <v>43910</v>
      </c>
      <c r="H15" s="90">
        <v>14</v>
      </c>
      <c r="I15"/>
      <c r="J15"/>
    </row>
    <row r="16" spans="1:10" x14ac:dyDescent="0.55000000000000004">
      <c r="B16" s="20"/>
      <c r="C16"/>
      <c r="D16"/>
      <c r="F16" s="2" t="s">
        <v>79</v>
      </c>
      <c r="G16" s="89">
        <v>44025</v>
      </c>
      <c r="H16" s="90">
        <v>9</v>
      </c>
      <c r="I16"/>
      <c r="J16"/>
    </row>
    <row r="17" spans="1:10" x14ac:dyDescent="0.55000000000000004">
      <c r="F17" s="2" t="s">
        <v>80</v>
      </c>
      <c r="G17" s="89">
        <v>44031</v>
      </c>
      <c r="H17" s="90">
        <v>9</v>
      </c>
      <c r="I17"/>
      <c r="J17"/>
    </row>
    <row r="18" spans="1:10" x14ac:dyDescent="0.55000000000000004">
      <c r="F18" s="2" t="s">
        <v>60</v>
      </c>
      <c r="G18" s="89">
        <v>43983</v>
      </c>
      <c r="H18" s="90">
        <v>11</v>
      </c>
      <c r="I18"/>
      <c r="J18"/>
    </row>
    <row r="19" spans="1:10" x14ac:dyDescent="0.55000000000000004">
      <c r="A19" s="19" t="s">
        <v>102</v>
      </c>
      <c r="F19" s="2" t="s">
        <v>81</v>
      </c>
      <c r="G19" s="89">
        <v>44156</v>
      </c>
      <c r="H19" s="90">
        <v>12</v>
      </c>
      <c r="I19"/>
      <c r="J19"/>
    </row>
    <row r="20" spans="1:10" x14ac:dyDescent="0.55000000000000004">
      <c r="F20" s="2" t="s">
        <v>82</v>
      </c>
      <c r="G20" s="89">
        <v>43876</v>
      </c>
      <c r="H20" s="90">
        <v>14</v>
      </c>
      <c r="I20"/>
      <c r="J20"/>
    </row>
    <row r="21" spans="1:10" x14ac:dyDescent="0.55000000000000004">
      <c r="H21"/>
      <c r="I21"/>
      <c r="J21"/>
    </row>
    <row r="22" spans="1:10" x14ac:dyDescent="0.55000000000000004">
      <c r="H22"/>
      <c r="I22"/>
      <c r="J22"/>
    </row>
    <row r="23" spans="1:10" x14ac:dyDescent="0.55000000000000004">
      <c r="G23" s="19" t="s">
        <v>147</v>
      </c>
      <c r="H23"/>
      <c r="I23"/>
      <c r="J23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55"/>
  <sheetViews>
    <sheetView zoomScale="115" zoomScaleNormal="115" workbookViewId="0">
      <selection activeCell="A9" sqref="A9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6" width="11" style="30"/>
    <col min="7" max="7" width="15.578125" style="30" bestFit="1" customWidth="1"/>
    <col min="8" max="8" width="11" style="30"/>
    <col min="9" max="9" width="12.578125" style="28" customWidth="1"/>
    <col min="10" max="10" width="11" style="28"/>
    <col min="11" max="11" width="11" style="43" customWidth="1"/>
    <col min="12" max="16384" width="11" style="30"/>
  </cols>
  <sheetData>
    <row r="1" spans="1:11" x14ac:dyDescent="0.55000000000000004">
      <c r="A1">
        <v>5</v>
      </c>
      <c r="K1" s="28"/>
    </row>
    <row r="2" spans="1:11" x14ac:dyDescent="0.55000000000000004">
      <c r="A2"/>
    </row>
    <row r="9" spans="1:11" x14ac:dyDescent="0.55000000000000004">
      <c r="G9" s="42" t="s">
        <v>160</v>
      </c>
      <c r="H9" s="31"/>
    </row>
    <row r="10" spans="1:11" ht="15.6" x14ac:dyDescent="0.6">
      <c r="G10" s="18" t="s">
        <v>52</v>
      </c>
      <c r="H10" s="18" t="s">
        <v>53</v>
      </c>
      <c r="I10" s="45" t="s">
        <v>158</v>
      </c>
      <c r="J10" s="45" t="s">
        <v>159</v>
      </c>
      <c r="K10" s="8" t="s">
        <v>161</v>
      </c>
    </row>
    <row r="11" spans="1:11" x14ac:dyDescent="0.55000000000000004">
      <c r="A11" s="12" t="s">
        <v>168</v>
      </c>
      <c r="C11"/>
      <c r="D11"/>
      <c r="G11" s="15" t="s">
        <v>7</v>
      </c>
      <c r="H11" s="15" t="s">
        <v>76</v>
      </c>
      <c r="I11" s="16">
        <v>32121</v>
      </c>
      <c r="J11" s="34" t="s">
        <v>106</v>
      </c>
      <c r="K11" s="44">
        <v>8129</v>
      </c>
    </row>
    <row r="12" spans="1:11" x14ac:dyDescent="0.55000000000000004">
      <c r="C12"/>
      <c r="D12"/>
      <c r="G12" s="15" t="s">
        <v>8</v>
      </c>
      <c r="H12" s="15" t="s">
        <v>77</v>
      </c>
      <c r="I12" s="16">
        <v>35971</v>
      </c>
      <c r="J12" s="34" t="s">
        <v>106</v>
      </c>
      <c r="K12" s="44">
        <v>8284</v>
      </c>
    </row>
    <row r="13" spans="1:11" x14ac:dyDescent="0.55000000000000004">
      <c r="A13" s="12" t="s">
        <v>361</v>
      </c>
      <c r="B13" s="20"/>
      <c r="C13"/>
      <c r="D13"/>
      <c r="G13" s="15" t="s">
        <v>10</v>
      </c>
      <c r="H13" s="15" t="s">
        <v>78</v>
      </c>
      <c r="I13" s="16">
        <v>31325</v>
      </c>
      <c r="J13" s="34" t="s">
        <v>106</v>
      </c>
      <c r="K13" s="44">
        <v>6669</v>
      </c>
    </row>
    <row r="14" spans="1:11" x14ac:dyDescent="0.55000000000000004">
      <c r="A14" s="19" t="s">
        <v>162</v>
      </c>
      <c r="C14"/>
      <c r="D14"/>
      <c r="G14" s="15" t="s">
        <v>13</v>
      </c>
      <c r="H14" s="15" t="s">
        <v>79</v>
      </c>
      <c r="I14" s="16">
        <v>36477</v>
      </c>
      <c r="J14" s="34" t="s">
        <v>106</v>
      </c>
      <c r="K14" s="44">
        <v>1274</v>
      </c>
    </row>
    <row r="15" spans="1:11" x14ac:dyDescent="0.55000000000000004">
      <c r="A15" s="12" t="s">
        <v>167</v>
      </c>
      <c r="C15"/>
      <c r="D15"/>
      <c r="G15" s="15" t="s">
        <v>14</v>
      </c>
      <c r="H15" s="15" t="s">
        <v>80</v>
      </c>
      <c r="I15" s="16">
        <v>31423</v>
      </c>
      <c r="J15" s="34" t="s">
        <v>106</v>
      </c>
      <c r="K15" s="44">
        <v>8792</v>
      </c>
    </row>
    <row r="16" spans="1:11" x14ac:dyDescent="0.55000000000000004">
      <c r="B16" s="20"/>
      <c r="C16"/>
      <c r="D16"/>
      <c r="G16" s="15" t="s">
        <v>17</v>
      </c>
      <c r="H16" s="15" t="s">
        <v>54</v>
      </c>
      <c r="I16" s="16">
        <v>34573</v>
      </c>
      <c r="J16" s="34" t="s">
        <v>107</v>
      </c>
      <c r="K16" s="44">
        <v>1990</v>
      </c>
    </row>
    <row r="17" spans="1:11" x14ac:dyDescent="0.55000000000000004">
      <c r="G17" s="15" t="s">
        <v>18</v>
      </c>
      <c r="H17" s="15" t="s">
        <v>55</v>
      </c>
      <c r="I17" s="16">
        <v>35401</v>
      </c>
      <c r="J17" s="34" t="s">
        <v>106</v>
      </c>
      <c r="K17" s="44">
        <v>5720</v>
      </c>
    </row>
    <row r="18" spans="1:11" x14ac:dyDescent="0.55000000000000004">
      <c r="G18" s="15" t="s">
        <v>19</v>
      </c>
      <c r="H18" s="15" t="s">
        <v>60</v>
      </c>
      <c r="I18" s="16">
        <v>31296</v>
      </c>
      <c r="J18" s="34" t="s">
        <v>106</v>
      </c>
      <c r="K18" s="44">
        <v>8135</v>
      </c>
    </row>
    <row r="19" spans="1:11" x14ac:dyDescent="0.55000000000000004">
      <c r="A19" s="19" t="s">
        <v>102</v>
      </c>
      <c r="G19" s="15" t="s">
        <v>23</v>
      </c>
      <c r="H19" s="15" t="s">
        <v>56</v>
      </c>
      <c r="I19" s="16">
        <v>32076</v>
      </c>
      <c r="J19" s="34" t="s">
        <v>107</v>
      </c>
      <c r="K19" s="44">
        <v>8348</v>
      </c>
    </row>
    <row r="20" spans="1:11" x14ac:dyDescent="0.55000000000000004">
      <c r="G20" s="15" t="s">
        <v>25</v>
      </c>
      <c r="H20" s="15" t="s">
        <v>81</v>
      </c>
      <c r="I20" s="16">
        <v>36062</v>
      </c>
      <c r="J20" s="34" t="s">
        <v>106</v>
      </c>
      <c r="K20" s="44">
        <v>7256</v>
      </c>
    </row>
    <row r="21" spans="1:11" x14ac:dyDescent="0.55000000000000004">
      <c r="G21" s="15" t="s">
        <v>28</v>
      </c>
      <c r="H21" s="15" t="s">
        <v>82</v>
      </c>
      <c r="I21" s="16">
        <v>31846</v>
      </c>
      <c r="J21" s="34" t="s">
        <v>106</v>
      </c>
      <c r="K21" s="44">
        <v>1916</v>
      </c>
    </row>
    <row r="22" spans="1:11" x14ac:dyDescent="0.55000000000000004">
      <c r="G22" s="15" t="s">
        <v>29</v>
      </c>
      <c r="H22" s="15" t="s">
        <v>57</v>
      </c>
      <c r="I22" s="16">
        <v>33696</v>
      </c>
      <c r="J22" s="34" t="s">
        <v>107</v>
      </c>
      <c r="K22" s="44">
        <v>8253</v>
      </c>
    </row>
    <row r="23" spans="1:11" x14ac:dyDescent="0.55000000000000004">
      <c r="G23" s="15" t="s">
        <v>31</v>
      </c>
      <c r="H23" s="15" t="s">
        <v>58</v>
      </c>
      <c r="I23" s="16">
        <v>33272</v>
      </c>
      <c r="J23" s="34" t="s">
        <v>107</v>
      </c>
      <c r="K23" s="44">
        <v>2577</v>
      </c>
    </row>
    <row r="24" spans="1:11" x14ac:dyDescent="0.55000000000000004">
      <c r="G24" s="15" t="s">
        <v>33</v>
      </c>
      <c r="H24" s="15" t="s">
        <v>83</v>
      </c>
      <c r="I24" s="16">
        <v>36075</v>
      </c>
      <c r="J24" s="34" t="s">
        <v>106</v>
      </c>
      <c r="K24" s="44">
        <v>6200</v>
      </c>
    </row>
    <row r="25" spans="1:11" x14ac:dyDescent="0.55000000000000004">
      <c r="G25" s="15" t="s">
        <v>35</v>
      </c>
      <c r="H25" s="15" t="s">
        <v>84</v>
      </c>
      <c r="I25" s="16">
        <v>33335</v>
      </c>
      <c r="J25" s="34" t="s">
        <v>107</v>
      </c>
      <c r="K25" s="44">
        <v>7584</v>
      </c>
    </row>
    <row r="26" spans="1:11" x14ac:dyDescent="0.55000000000000004">
      <c r="G26" s="15" t="s">
        <v>37</v>
      </c>
      <c r="H26" s="15" t="s">
        <v>59</v>
      </c>
      <c r="I26" s="16">
        <v>36225</v>
      </c>
      <c r="J26" s="34" t="s">
        <v>107</v>
      </c>
      <c r="K26" s="44">
        <v>4420</v>
      </c>
    </row>
    <row r="27" spans="1:11" x14ac:dyDescent="0.55000000000000004">
      <c r="G27" s="15" t="s">
        <v>38</v>
      </c>
      <c r="H27" s="15" t="s">
        <v>60</v>
      </c>
      <c r="I27" s="16">
        <v>31567</v>
      </c>
      <c r="J27" s="34" t="s">
        <v>107</v>
      </c>
      <c r="K27" s="44">
        <v>6255</v>
      </c>
    </row>
    <row r="28" spans="1:11" x14ac:dyDescent="0.55000000000000004">
      <c r="G28" s="15" t="s">
        <v>39</v>
      </c>
      <c r="H28" s="15" t="s">
        <v>61</v>
      </c>
      <c r="I28" s="16">
        <v>32261</v>
      </c>
      <c r="J28" s="34" t="s">
        <v>107</v>
      </c>
      <c r="K28" s="44">
        <v>1462</v>
      </c>
    </row>
    <row r="29" spans="1:11" x14ac:dyDescent="0.55000000000000004">
      <c r="G29" s="15" t="s">
        <v>40</v>
      </c>
      <c r="H29" s="15" t="s">
        <v>85</v>
      </c>
      <c r="I29" s="16">
        <v>35325</v>
      </c>
      <c r="J29" s="34" t="s">
        <v>107</v>
      </c>
      <c r="K29" s="44">
        <v>1370</v>
      </c>
    </row>
    <row r="30" spans="1:11" x14ac:dyDescent="0.55000000000000004">
      <c r="G30" s="15" t="s">
        <v>40</v>
      </c>
      <c r="H30" s="15" t="s">
        <v>86</v>
      </c>
      <c r="I30" s="16">
        <v>31624</v>
      </c>
      <c r="J30" s="34" t="s">
        <v>107</v>
      </c>
      <c r="K30" s="44">
        <v>4296</v>
      </c>
    </row>
    <row r="31" spans="1:11" x14ac:dyDescent="0.55000000000000004">
      <c r="G31" s="15" t="s">
        <v>41</v>
      </c>
      <c r="H31" s="15" t="s">
        <v>87</v>
      </c>
      <c r="I31" s="16">
        <v>32602</v>
      </c>
      <c r="J31" s="34" t="s">
        <v>107</v>
      </c>
      <c r="K31" s="44">
        <v>8185</v>
      </c>
    </row>
    <row r="32" spans="1:11" x14ac:dyDescent="0.55000000000000004">
      <c r="G32" s="15" t="s">
        <v>42</v>
      </c>
      <c r="H32" s="15" t="s">
        <v>62</v>
      </c>
      <c r="I32" s="16">
        <v>31049</v>
      </c>
      <c r="J32" s="34" t="s">
        <v>107</v>
      </c>
      <c r="K32" s="44">
        <v>4480</v>
      </c>
    </row>
    <row r="33" spans="7:11" x14ac:dyDescent="0.55000000000000004">
      <c r="G33" s="15" t="s">
        <v>43</v>
      </c>
      <c r="H33" s="15" t="s">
        <v>88</v>
      </c>
      <c r="I33" s="16">
        <v>33544</v>
      </c>
      <c r="J33" s="34" t="s">
        <v>107</v>
      </c>
      <c r="K33" s="44">
        <v>1107</v>
      </c>
    </row>
    <row r="34" spans="7:11" x14ac:dyDescent="0.55000000000000004">
      <c r="G34" s="15" t="s">
        <v>44</v>
      </c>
      <c r="H34" s="15" t="s">
        <v>63</v>
      </c>
      <c r="I34" s="16">
        <v>35497</v>
      </c>
      <c r="J34" s="34" t="s">
        <v>108</v>
      </c>
      <c r="K34" s="44">
        <v>2418</v>
      </c>
    </row>
    <row r="35" spans="7:11" x14ac:dyDescent="0.55000000000000004">
      <c r="G35" s="15" t="s">
        <v>2</v>
      </c>
      <c r="H35" s="15" t="s">
        <v>75</v>
      </c>
      <c r="I35" s="16">
        <v>33572</v>
      </c>
      <c r="J35" s="34" t="s">
        <v>107</v>
      </c>
      <c r="K35" s="44">
        <v>4971</v>
      </c>
    </row>
    <row r="36" spans="7:11" x14ac:dyDescent="0.55000000000000004">
      <c r="G36" s="15" t="s">
        <v>3</v>
      </c>
      <c r="H36" s="15" t="s">
        <v>63</v>
      </c>
      <c r="I36" s="16">
        <v>32237</v>
      </c>
      <c r="J36" s="34" t="s">
        <v>107</v>
      </c>
      <c r="K36" s="44">
        <v>5886</v>
      </c>
    </row>
    <row r="37" spans="7:11" x14ac:dyDescent="0.55000000000000004">
      <c r="G37" s="15" t="s">
        <v>4</v>
      </c>
      <c r="H37" s="15" t="s">
        <v>64</v>
      </c>
      <c r="I37" s="16">
        <v>36052</v>
      </c>
      <c r="J37" s="34" t="s">
        <v>108</v>
      </c>
      <c r="K37" s="44">
        <v>4204</v>
      </c>
    </row>
    <row r="38" spans="7:11" x14ac:dyDescent="0.55000000000000004">
      <c r="G38" s="15" t="s">
        <v>5</v>
      </c>
      <c r="H38" s="15" t="s">
        <v>65</v>
      </c>
      <c r="I38" s="16">
        <v>33573</v>
      </c>
      <c r="J38" s="34" t="s">
        <v>108</v>
      </c>
      <c r="K38" s="44">
        <v>1859</v>
      </c>
    </row>
    <row r="39" spans="7:11" x14ac:dyDescent="0.55000000000000004">
      <c r="G39" s="15" t="s">
        <v>6</v>
      </c>
      <c r="H39" s="15" t="s">
        <v>89</v>
      </c>
      <c r="I39" s="16">
        <v>33061</v>
      </c>
      <c r="J39" s="34" t="s">
        <v>107</v>
      </c>
      <c r="K39" s="44">
        <v>4784</v>
      </c>
    </row>
    <row r="40" spans="7:11" x14ac:dyDescent="0.55000000000000004">
      <c r="G40" s="15" t="s">
        <v>9</v>
      </c>
      <c r="H40" s="15" t="s">
        <v>66</v>
      </c>
      <c r="I40" s="16">
        <v>35643</v>
      </c>
      <c r="J40" s="34" t="s">
        <v>106</v>
      </c>
      <c r="K40" s="44">
        <v>7190</v>
      </c>
    </row>
    <row r="41" spans="7:11" x14ac:dyDescent="0.55000000000000004">
      <c r="G41" s="15" t="s">
        <v>11</v>
      </c>
      <c r="H41" s="15" t="s">
        <v>90</v>
      </c>
      <c r="I41" s="16">
        <v>35038</v>
      </c>
      <c r="J41" s="34" t="s">
        <v>107</v>
      </c>
      <c r="K41" s="44">
        <v>8167</v>
      </c>
    </row>
    <row r="42" spans="7:11" x14ac:dyDescent="0.55000000000000004">
      <c r="G42" s="15" t="s">
        <v>12</v>
      </c>
      <c r="H42" s="15" t="s">
        <v>67</v>
      </c>
      <c r="I42" s="16">
        <v>32590</v>
      </c>
      <c r="J42" s="34" t="s">
        <v>106</v>
      </c>
      <c r="K42" s="44">
        <v>8028</v>
      </c>
    </row>
    <row r="43" spans="7:11" x14ac:dyDescent="0.55000000000000004">
      <c r="G43" s="15" t="s">
        <v>15</v>
      </c>
      <c r="H43" s="15" t="s">
        <v>55</v>
      </c>
      <c r="I43" s="16">
        <v>33978</v>
      </c>
      <c r="J43" s="34" t="s">
        <v>107</v>
      </c>
      <c r="K43" s="44">
        <v>7730</v>
      </c>
    </row>
    <row r="44" spans="7:11" x14ac:dyDescent="0.55000000000000004">
      <c r="G44" s="15" t="s">
        <v>16</v>
      </c>
      <c r="H44" s="15" t="s">
        <v>68</v>
      </c>
      <c r="I44" s="16">
        <v>31963</v>
      </c>
      <c r="J44" s="34" t="s">
        <v>106</v>
      </c>
      <c r="K44" s="44">
        <v>1574</v>
      </c>
    </row>
    <row r="45" spans="7:11" x14ac:dyDescent="0.55000000000000004">
      <c r="G45" s="15" t="s">
        <v>20</v>
      </c>
      <c r="H45" s="15" t="s">
        <v>91</v>
      </c>
      <c r="I45" s="16">
        <v>36201</v>
      </c>
      <c r="J45" s="34" t="s">
        <v>107</v>
      </c>
      <c r="K45" s="44">
        <v>8804</v>
      </c>
    </row>
    <row r="46" spans="7:11" x14ac:dyDescent="0.55000000000000004">
      <c r="G46" s="15" t="s">
        <v>21</v>
      </c>
      <c r="H46" s="15" t="s">
        <v>60</v>
      </c>
      <c r="I46" s="16">
        <v>33544</v>
      </c>
      <c r="J46" s="34" t="s">
        <v>106</v>
      </c>
      <c r="K46" s="44">
        <v>6689</v>
      </c>
    </row>
    <row r="47" spans="7:11" x14ac:dyDescent="0.55000000000000004">
      <c r="G47" s="15" t="s">
        <v>22</v>
      </c>
      <c r="H47" s="15" t="s">
        <v>69</v>
      </c>
      <c r="I47" s="16">
        <v>35991</v>
      </c>
      <c r="J47" s="34" t="s">
        <v>108</v>
      </c>
      <c r="K47" s="44">
        <v>3058</v>
      </c>
    </row>
    <row r="48" spans="7:11" x14ac:dyDescent="0.55000000000000004">
      <c r="G48" s="15" t="s">
        <v>24</v>
      </c>
      <c r="H48" s="15" t="s">
        <v>70</v>
      </c>
      <c r="I48" s="16">
        <v>32146</v>
      </c>
      <c r="J48" s="34" t="s">
        <v>106</v>
      </c>
      <c r="K48" s="44">
        <v>8321</v>
      </c>
    </row>
    <row r="49" spans="7:11" x14ac:dyDescent="0.55000000000000004">
      <c r="G49" s="15" t="s">
        <v>26</v>
      </c>
      <c r="H49" s="15" t="s">
        <v>71</v>
      </c>
      <c r="I49" s="16">
        <v>36416</v>
      </c>
      <c r="J49" s="34" t="s">
        <v>106</v>
      </c>
      <c r="K49" s="44">
        <v>2463</v>
      </c>
    </row>
    <row r="50" spans="7:11" x14ac:dyDescent="0.55000000000000004">
      <c r="G50" s="15" t="s">
        <v>27</v>
      </c>
      <c r="H50" s="15" t="s">
        <v>72</v>
      </c>
      <c r="I50" s="16">
        <v>33612</v>
      </c>
      <c r="J50" s="34" t="s">
        <v>109</v>
      </c>
      <c r="K50" s="44">
        <v>2002</v>
      </c>
    </row>
    <row r="51" spans="7:11" x14ac:dyDescent="0.55000000000000004">
      <c r="G51" s="15" t="s">
        <v>30</v>
      </c>
      <c r="H51" s="15" t="s">
        <v>73</v>
      </c>
      <c r="I51" s="16">
        <v>32231</v>
      </c>
      <c r="J51" s="34" t="s">
        <v>106</v>
      </c>
      <c r="K51" s="44">
        <v>2189</v>
      </c>
    </row>
    <row r="52" spans="7:11" x14ac:dyDescent="0.55000000000000004">
      <c r="G52" s="15" t="s">
        <v>32</v>
      </c>
      <c r="H52" s="15" t="s">
        <v>74</v>
      </c>
      <c r="I52" s="16">
        <v>33758</v>
      </c>
      <c r="J52" s="34" t="s">
        <v>106</v>
      </c>
      <c r="K52" s="44">
        <v>2186</v>
      </c>
    </row>
    <row r="53" spans="7:11" x14ac:dyDescent="0.55000000000000004">
      <c r="G53" s="15" t="s">
        <v>34</v>
      </c>
      <c r="H53" s="15" t="s">
        <v>75</v>
      </c>
      <c r="I53" s="16">
        <v>32883</v>
      </c>
      <c r="J53" s="34" t="s">
        <v>109</v>
      </c>
      <c r="K53" s="44">
        <v>3449</v>
      </c>
    </row>
    <row r="54" spans="7:11" x14ac:dyDescent="0.55000000000000004">
      <c r="G54" s="15" t="s">
        <v>36</v>
      </c>
      <c r="H54" s="15" t="s">
        <v>72</v>
      </c>
      <c r="I54" s="16">
        <v>31830</v>
      </c>
      <c r="J54" s="34" t="s">
        <v>106</v>
      </c>
      <c r="K54" s="44">
        <v>6377</v>
      </c>
    </row>
    <row r="55" spans="7:11" x14ac:dyDescent="0.55000000000000004">
      <c r="K55" s="44"/>
    </row>
  </sheetData>
  <dataValidations count="1">
    <dataValidation type="date" operator="lessThan" allowBlank="1" showInputMessage="1" showErrorMessage="1" sqref="I11:I54" xr:uid="{00000000-0002-0000-0900-000000000000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9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19"/>
  <sheetViews>
    <sheetView zoomScale="115" zoomScaleNormal="115" workbookViewId="0">
      <selection activeCell="E2" sqref="E2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16384" width="11" style="30"/>
  </cols>
  <sheetData>
    <row r="1" spans="1:4" x14ac:dyDescent="0.55000000000000004">
      <c r="A1">
        <v>5</v>
      </c>
    </row>
    <row r="2" spans="1:4" x14ac:dyDescent="0.55000000000000004">
      <c r="A2"/>
    </row>
    <row r="11" spans="1:4" x14ac:dyDescent="0.55000000000000004">
      <c r="A11" s="12" t="s">
        <v>171</v>
      </c>
      <c r="C11"/>
      <c r="D11"/>
    </row>
    <row r="12" spans="1:4" x14ac:dyDescent="0.55000000000000004">
      <c r="C12"/>
      <c r="D12"/>
    </row>
    <row r="13" spans="1:4" x14ac:dyDescent="0.55000000000000004">
      <c r="A13" s="12" t="s">
        <v>169</v>
      </c>
      <c r="B13" s="20"/>
      <c r="C13"/>
      <c r="D13"/>
    </row>
    <row r="14" spans="1:4" x14ac:dyDescent="0.55000000000000004">
      <c r="A14" s="19" t="s">
        <v>170</v>
      </c>
      <c r="C14"/>
      <c r="D14"/>
    </row>
    <row r="15" spans="1:4" x14ac:dyDescent="0.55000000000000004">
      <c r="C15"/>
      <c r="D15"/>
    </row>
    <row r="16" spans="1:4" x14ac:dyDescent="0.55000000000000004">
      <c r="A16" s="12" t="s">
        <v>102</v>
      </c>
      <c r="B16" s="20"/>
      <c r="C16"/>
      <c r="D16"/>
    </row>
    <row r="19" spans="1:1" x14ac:dyDescent="0.55000000000000004">
      <c r="A19" s="19"/>
    </row>
  </sheetData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0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1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2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3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54"/>
  <sheetViews>
    <sheetView zoomScale="115" zoomScaleNormal="115" workbookViewId="0">
      <selection activeCell="J10" sqref="J10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9" width="11" style="30"/>
    <col min="10" max="10" width="17.26171875" style="30" bestFit="1" customWidth="1"/>
    <col min="11" max="11" width="13.41796875" style="30" bestFit="1" customWidth="1"/>
    <col min="12" max="14" width="11" style="30"/>
    <col min="15" max="15" width="13.15625" style="30" customWidth="1"/>
    <col min="16" max="17" width="11" style="30"/>
    <col min="18" max="18" width="20.83984375" style="30" bestFit="1" customWidth="1"/>
    <col min="19" max="19" width="11" style="30"/>
    <col min="20" max="20" width="12.578125" style="30" customWidth="1"/>
    <col min="21" max="16384" width="11" style="30"/>
  </cols>
  <sheetData>
    <row r="1" spans="1:20" x14ac:dyDescent="0.55000000000000004">
      <c r="A1">
        <v>5</v>
      </c>
    </row>
    <row r="2" spans="1:20" x14ac:dyDescent="0.55000000000000004">
      <c r="A2"/>
    </row>
    <row r="6" spans="1:20" x14ac:dyDescent="0.55000000000000004">
      <c r="K6" s="49"/>
    </row>
    <row r="10" spans="1:20" ht="31.2" x14ac:dyDescent="0.55000000000000004">
      <c r="A10" s="12" t="s">
        <v>226</v>
      </c>
      <c r="C10"/>
      <c r="D10"/>
      <c r="J10" s="8" t="s">
        <v>173</v>
      </c>
      <c r="K10" s="8" t="s">
        <v>52</v>
      </c>
      <c r="L10" s="8" t="s">
        <v>53</v>
      </c>
      <c r="M10" s="8" t="s">
        <v>174</v>
      </c>
      <c r="N10" s="8" t="s">
        <v>175</v>
      </c>
      <c r="O10" s="8" t="s">
        <v>176</v>
      </c>
      <c r="P10" s="8" t="s">
        <v>177</v>
      </c>
      <c r="Q10" s="8" t="s">
        <v>178</v>
      </c>
      <c r="R10" s="8" t="s">
        <v>179</v>
      </c>
      <c r="S10" s="8" t="s">
        <v>180</v>
      </c>
      <c r="T10" s="8" t="s">
        <v>181</v>
      </c>
    </row>
    <row r="11" spans="1:20" x14ac:dyDescent="0.55000000000000004">
      <c r="A11" s="12" t="s">
        <v>227</v>
      </c>
      <c r="C11"/>
      <c r="D11"/>
      <c r="J11" s="46" t="s">
        <v>232</v>
      </c>
      <c r="K11" s="34" t="s">
        <v>7</v>
      </c>
      <c r="L11" s="34" t="s">
        <v>54</v>
      </c>
      <c r="M11" s="34">
        <v>9</v>
      </c>
      <c r="N11" s="9">
        <v>32060</v>
      </c>
      <c r="O11" s="9">
        <v>42979</v>
      </c>
      <c r="P11" s="47">
        <v>32</v>
      </c>
      <c r="Q11" s="34">
        <v>2900</v>
      </c>
      <c r="R11" s="34" t="s">
        <v>182</v>
      </c>
      <c r="S11" s="34" t="s">
        <v>107</v>
      </c>
      <c r="T11" s="48">
        <v>8129</v>
      </c>
    </row>
    <row r="12" spans="1:20" x14ac:dyDescent="0.55000000000000004">
      <c r="A12" s="12" t="s">
        <v>225</v>
      </c>
      <c r="B12" s="20"/>
      <c r="C12"/>
      <c r="D12"/>
      <c r="J12" s="46" t="s">
        <v>233</v>
      </c>
      <c r="K12" s="34" t="s">
        <v>8</v>
      </c>
      <c r="L12" s="34" t="s">
        <v>55</v>
      </c>
      <c r="M12" s="34">
        <v>5</v>
      </c>
      <c r="N12" s="9">
        <v>35971</v>
      </c>
      <c r="O12" s="9">
        <v>42614</v>
      </c>
      <c r="P12" s="47">
        <v>21</v>
      </c>
      <c r="Q12" s="34">
        <v>2333</v>
      </c>
      <c r="R12" s="34" t="s">
        <v>183</v>
      </c>
      <c r="S12" s="34" t="s">
        <v>106</v>
      </c>
      <c r="T12" s="48">
        <v>8284</v>
      </c>
    </row>
    <row r="13" spans="1:20" x14ac:dyDescent="0.55000000000000004">
      <c r="A13" s="19"/>
      <c r="C13"/>
      <c r="D13"/>
      <c r="J13" s="46" t="s">
        <v>234</v>
      </c>
      <c r="K13" s="34" t="s">
        <v>10</v>
      </c>
      <c r="L13" s="34" t="s">
        <v>56</v>
      </c>
      <c r="M13" s="34">
        <v>1</v>
      </c>
      <c r="N13" s="9">
        <v>31325</v>
      </c>
      <c r="O13" s="9">
        <v>42248</v>
      </c>
      <c r="P13" s="47">
        <v>34</v>
      </c>
      <c r="Q13" s="34">
        <v>2336</v>
      </c>
      <c r="R13" s="34" t="s">
        <v>184</v>
      </c>
      <c r="S13" s="34" t="s">
        <v>107</v>
      </c>
      <c r="T13" s="48">
        <v>6669</v>
      </c>
    </row>
    <row r="14" spans="1:20" x14ac:dyDescent="0.55000000000000004">
      <c r="C14"/>
      <c r="D14"/>
      <c r="J14" s="46" t="s">
        <v>235</v>
      </c>
      <c r="K14" s="34" t="s">
        <v>13</v>
      </c>
      <c r="L14" s="34" t="s">
        <v>57</v>
      </c>
      <c r="M14" s="34">
        <v>5</v>
      </c>
      <c r="N14" s="9">
        <v>36354</v>
      </c>
      <c r="O14" s="9">
        <v>43344</v>
      </c>
      <c r="P14" s="47">
        <v>20</v>
      </c>
      <c r="Q14" s="34">
        <v>2340</v>
      </c>
      <c r="R14" s="34" t="s">
        <v>185</v>
      </c>
      <c r="S14" s="34" t="s">
        <v>107</v>
      </c>
      <c r="T14" s="48">
        <v>1274</v>
      </c>
    </row>
    <row r="15" spans="1:20" x14ac:dyDescent="0.55000000000000004">
      <c r="A15" s="12" t="s">
        <v>102</v>
      </c>
      <c r="B15" s="20"/>
      <c r="C15"/>
      <c r="D15"/>
      <c r="J15" s="46" t="s">
        <v>236</v>
      </c>
      <c r="K15" s="34" t="s">
        <v>14</v>
      </c>
      <c r="L15" s="34" t="s">
        <v>58</v>
      </c>
      <c r="M15" s="34">
        <v>6</v>
      </c>
      <c r="N15" s="9">
        <v>31423</v>
      </c>
      <c r="O15" s="9">
        <v>42979</v>
      </c>
      <c r="P15" s="47">
        <v>33</v>
      </c>
      <c r="Q15" s="34">
        <v>2350</v>
      </c>
      <c r="R15" s="34" t="s">
        <v>186</v>
      </c>
      <c r="S15" s="34" t="s">
        <v>107</v>
      </c>
      <c r="T15" s="48">
        <v>8792</v>
      </c>
    </row>
    <row r="16" spans="1:20" x14ac:dyDescent="0.55000000000000004">
      <c r="J16" s="46" t="s">
        <v>237</v>
      </c>
      <c r="K16" s="34" t="s">
        <v>17</v>
      </c>
      <c r="L16" s="34" t="s">
        <v>59</v>
      </c>
      <c r="M16" s="34">
        <v>5</v>
      </c>
      <c r="N16" s="9">
        <v>34573</v>
      </c>
      <c r="O16" s="9">
        <v>42979</v>
      </c>
      <c r="P16" s="47">
        <v>25</v>
      </c>
      <c r="Q16" s="34">
        <v>2360</v>
      </c>
      <c r="R16" s="34" t="s">
        <v>187</v>
      </c>
      <c r="S16" s="34" t="s">
        <v>107</v>
      </c>
      <c r="T16" s="48">
        <v>1990</v>
      </c>
    </row>
    <row r="17" spans="1:20" x14ac:dyDescent="0.55000000000000004">
      <c r="J17" s="46" t="s">
        <v>238</v>
      </c>
      <c r="K17" s="34" t="s">
        <v>18</v>
      </c>
      <c r="L17" s="34" t="s">
        <v>60</v>
      </c>
      <c r="M17" s="34">
        <v>3</v>
      </c>
      <c r="N17" s="9">
        <v>35066</v>
      </c>
      <c r="O17" s="9">
        <v>42614</v>
      </c>
      <c r="P17" s="47">
        <v>23</v>
      </c>
      <c r="Q17" s="34">
        <v>2362</v>
      </c>
      <c r="R17" s="34" t="s">
        <v>188</v>
      </c>
      <c r="S17" s="34" t="s">
        <v>107</v>
      </c>
      <c r="T17" s="48">
        <v>5720</v>
      </c>
    </row>
    <row r="18" spans="1:20" s="12" customFormat="1" x14ac:dyDescent="0.55000000000000004">
      <c r="A18" s="19"/>
      <c r="C18" s="30"/>
      <c r="D18" s="30"/>
      <c r="E18" s="30"/>
      <c r="F18" s="30"/>
      <c r="G18" s="30"/>
      <c r="H18" s="30"/>
      <c r="I18" s="30"/>
      <c r="J18" s="46" t="s">
        <v>239</v>
      </c>
      <c r="K18" s="34" t="s">
        <v>19</v>
      </c>
      <c r="L18" s="34" t="s">
        <v>61</v>
      </c>
      <c r="M18" s="34">
        <v>6</v>
      </c>
      <c r="N18" s="9">
        <v>31296</v>
      </c>
      <c r="O18" s="9">
        <v>42248</v>
      </c>
      <c r="P18" s="47">
        <v>34</v>
      </c>
      <c r="Q18" s="34">
        <v>2363</v>
      </c>
      <c r="R18" s="34" t="s">
        <v>189</v>
      </c>
      <c r="S18" s="34" t="s">
        <v>107</v>
      </c>
      <c r="T18" s="48">
        <v>8135</v>
      </c>
    </row>
    <row r="19" spans="1:20" x14ac:dyDescent="0.55000000000000004">
      <c r="J19" s="46" t="s">
        <v>240</v>
      </c>
      <c r="K19" s="34" t="s">
        <v>23</v>
      </c>
      <c r="L19" s="34" t="s">
        <v>62</v>
      </c>
      <c r="M19" s="34">
        <v>2</v>
      </c>
      <c r="N19" s="9">
        <v>32076</v>
      </c>
      <c r="O19" s="9">
        <v>43344</v>
      </c>
      <c r="P19" s="47">
        <v>31</v>
      </c>
      <c r="Q19" s="34">
        <v>2364</v>
      </c>
      <c r="R19" s="34" t="s">
        <v>190</v>
      </c>
      <c r="S19" s="34" t="s">
        <v>107</v>
      </c>
      <c r="T19" s="48">
        <v>8348</v>
      </c>
    </row>
    <row r="20" spans="1:20" x14ac:dyDescent="0.55000000000000004">
      <c r="J20" s="46" t="s">
        <v>241</v>
      </c>
      <c r="K20" s="34" t="s">
        <v>25</v>
      </c>
      <c r="L20" s="34" t="s">
        <v>63</v>
      </c>
      <c r="M20" s="34">
        <v>8</v>
      </c>
      <c r="N20" s="9">
        <v>36062</v>
      </c>
      <c r="O20" s="9">
        <v>42979</v>
      </c>
      <c r="P20" s="47">
        <v>21</v>
      </c>
      <c r="Q20" s="34">
        <v>2400</v>
      </c>
      <c r="R20" s="34" t="s">
        <v>191</v>
      </c>
      <c r="S20" s="34" t="s">
        <v>108</v>
      </c>
      <c r="T20" s="48">
        <v>7256</v>
      </c>
    </row>
    <row r="21" spans="1:20" x14ac:dyDescent="0.55000000000000004">
      <c r="J21" s="46" t="s">
        <v>242</v>
      </c>
      <c r="K21" s="34" t="s">
        <v>28</v>
      </c>
      <c r="L21" s="34" t="s">
        <v>64</v>
      </c>
      <c r="M21" s="34">
        <v>9</v>
      </c>
      <c r="N21" s="9">
        <v>31846</v>
      </c>
      <c r="O21" s="9">
        <v>42979</v>
      </c>
      <c r="P21" s="47">
        <v>32</v>
      </c>
      <c r="Q21" s="34">
        <v>2414</v>
      </c>
      <c r="R21" s="34" t="s">
        <v>192</v>
      </c>
      <c r="S21" s="34" t="s">
        <v>108</v>
      </c>
      <c r="T21" s="48">
        <v>1916</v>
      </c>
    </row>
    <row r="22" spans="1:20" x14ac:dyDescent="0.55000000000000004">
      <c r="J22" s="46" t="s">
        <v>243</v>
      </c>
      <c r="K22" s="34" t="s">
        <v>29</v>
      </c>
      <c r="L22" s="34" t="s">
        <v>65</v>
      </c>
      <c r="M22" s="34">
        <v>1</v>
      </c>
      <c r="N22" s="9">
        <v>33696</v>
      </c>
      <c r="O22" s="9">
        <v>42614</v>
      </c>
      <c r="P22" s="47">
        <v>27</v>
      </c>
      <c r="Q22" s="34">
        <v>2416</v>
      </c>
      <c r="R22" s="34" t="s">
        <v>193</v>
      </c>
      <c r="S22" s="34" t="s">
        <v>108</v>
      </c>
      <c r="T22" s="48">
        <v>8253</v>
      </c>
    </row>
    <row r="23" spans="1:20" x14ac:dyDescent="0.55000000000000004">
      <c r="J23" s="46" t="s">
        <v>244</v>
      </c>
      <c r="K23" s="34" t="s">
        <v>31</v>
      </c>
      <c r="L23" s="34" t="s">
        <v>66</v>
      </c>
      <c r="M23" s="34">
        <v>3</v>
      </c>
      <c r="N23" s="9">
        <v>33272</v>
      </c>
      <c r="O23" s="9">
        <v>42248</v>
      </c>
      <c r="P23" s="47">
        <v>28</v>
      </c>
      <c r="Q23" s="34">
        <v>2503</v>
      </c>
      <c r="R23" s="34" t="s">
        <v>194</v>
      </c>
      <c r="S23" s="34" t="s">
        <v>106</v>
      </c>
      <c r="T23" s="48">
        <v>2577</v>
      </c>
    </row>
    <row r="24" spans="1:20" x14ac:dyDescent="0.55000000000000004">
      <c r="J24" s="46" t="s">
        <v>245</v>
      </c>
      <c r="K24" s="34" t="s">
        <v>33</v>
      </c>
      <c r="L24" s="34" t="s">
        <v>67</v>
      </c>
      <c r="M24" s="34">
        <v>5</v>
      </c>
      <c r="N24" s="9">
        <v>36075</v>
      </c>
      <c r="O24" s="9">
        <v>43344</v>
      </c>
      <c r="P24" s="47">
        <v>21</v>
      </c>
      <c r="Q24" s="34">
        <v>2512</v>
      </c>
      <c r="R24" s="34" t="s">
        <v>195</v>
      </c>
      <c r="S24" s="34" t="s">
        <v>106</v>
      </c>
      <c r="T24" s="48">
        <v>6200</v>
      </c>
    </row>
    <row r="25" spans="1:20" x14ac:dyDescent="0.55000000000000004">
      <c r="J25" s="46" t="s">
        <v>246</v>
      </c>
      <c r="K25" s="34" t="s">
        <v>35</v>
      </c>
      <c r="L25" s="34" t="s">
        <v>68</v>
      </c>
      <c r="M25" s="34">
        <v>7</v>
      </c>
      <c r="N25" s="9">
        <v>33335</v>
      </c>
      <c r="O25" s="9">
        <v>42979</v>
      </c>
      <c r="P25" s="47">
        <v>28</v>
      </c>
      <c r="Q25" s="34">
        <v>2514</v>
      </c>
      <c r="R25" s="34" t="s">
        <v>196</v>
      </c>
      <c r="S25" s="34" t="s">
        <v>106</v>
      </c>
      <c r="T25" s="48">
        <v>7584</v>
      </c>
    </row>
    <row r="26" spans="1:20" x14ac:dyDescent="0.55000000000000004">
      <c r="J26" s="46" t="s">
        <v>247</v>
      </c>
      <c r="K26" s="34" t="s">
        <v>37</v>
      </c>
      <c r="L26" s="34" t="s">
        <v>60</v>
      </c>
      <c r="M26" s="34">
        <v>8</v>
      </c>
      <c r="N26" s="9">
        <v>36225</v>
      </c>
      <c r="O26" s="9">
        <v>42979</v>
      </c>
      <c r="P26" s="47">
        <v>20</v>
      </c>
      <c r="Q26" s="34">
        <v>2515</v>
      </c>
      <c r="R26" s="34" t="s">
        <v>197</v>
      </c>
      <c r="S26" s="34" t="s">
        <v>106</v>
      </c>
      <c r="T26" s="48">
        <v>4420</v>
      </c>
    </row>
    <row r="27" spans="1:20" x14ac:dyDescent="0.55000000000000004">
      <c r="J27" s="46" t="s">
        <v>248</v>
      </c>
      <c r="K27" s="34" t="s">
        <v>38</v>
      </c>
      <c r="L27" s="34" t="s">
        <v>69</v>
      </c>
      <c r="M27" s="34">
        <v>5</v>
      </c>
      <c r="N27" s="9">
        <v>31567</v>
      </c>
      <c r="O27" s="9">
        <v>42614</v>
      </c>
      <c r="P27" s="47">
        <v>33</v>
      </c>
      <c r="Q27" s="34">
        <v>2520</v>
      </c>
      <c r="R27" s="34" t="s">
        <v>198</v>
      </c>
      <c r="S27" s="34" t="s">
        <v>108</v>
      </c>
      <c r="T27" s="48">
        <v>6255</v>
      </c>
    </row>
    <row r="28" spans="1:20" x14ac:dyDescent="0.55000000000000004">
      <c r="J28" s="46" t="s">
        <v>249</v>
      </c>
      <c r="K28" s="34" t="s">
        <v>39</v>
      </c>
      <c r="L28" s="34" t="s">
        <v>70</v>
      </c>
      <c r="M28" s="34">
        <v>10</v>
      </c>
      <c r="N28" s="9">
        <v>32261</v>
      </c>
      <c r="O28" s="9">
        <v>42248</v>
      </c>
      <c r="P28" s="47">
        <v>31</v>
      </c>
      <c r="Q28" s="34">
        <v>2537</v>
      </c>
      <c r="R28" s="34" t="s">
        <v>199</v>
      </c>
      <c r="S28" s="34" t="s">
        <v>106</v>
      </c>
      <c r="T28" s="48">
        <v>1462</v>
      </c>
    </row>
    <row r="29" spans="1:20" x14ac:dyDescent="0.55000000000000004">
      <c r="J29" s="46" t="s">
        <v>250</v>
      </c>
      <c r="K29" s="34" t="s">
        <v>40</v>
      </c>
      <c r="L29" s="34" t="s">
        <v>71</v>
      </c>
      <c r="M29" s="34">
        <v>2</v>
      </c>
      <c r="N29" s="9">
        <v>35325</v>
      </c>
      <c r="O29" s="9">
        <v>43344</v>
      </c>
      <c r="P29" s="47">
        <v>23</v>
      </c>
      <c r="Q29" s="34">
        <v>2538</v>
      </c>
      <c r="R29" s="34" t="s">
        <v>200</v>
      </c>
      <c r="S29" s="34" t="s">
        <v>106</v>
      </c>
      <c r="T29" s="48">
        <v>1370</v>
      </c>
    </row>
    <row r="30" spans="1:20" x14ac:dyDescent="0.55000000000000004">
      <c r="J30" s="46" t="s">
        <v>251</v>
      </c>
      <c r="K30" s="34" t="s">
        <v>40</v>
      </c>
      <c r="L30" s="34" t="s">
        <v>72</v>
      </c>
      <c r="M30" s="34">
        <v>4</v>
      </c>
      <c r="N30" s="9">
        <v>31624</v>
      </c>
      <c r="O30" s="9">
        <v>42979</v>
      </c>
      <c r="P30" s="47">
        <v>33</v>
      </c>
      <c r="Q30" s="34">
        <v>2540</v>
      </c>
      <c r="R30" s="34" t="s">
        <v>201</v>
      </c>
      <c r="S30" s="34" t="s">
        <v>109</v>
      </c>
      <c r="T30" s="48">
        <v>4296</v>
      </c>
    </row>
    <row r="31" spans="1:20" x14ac:dyDescent="0.55000000000000004">
      <c r="J31" s="46" t="s">
        <v>252</v>
      </c>
      <c r="K31" s="34" t="s">
        <v>41</v>
      </c>
      <c r="L31" s="34" t="s">
        <v>73</v>
      </c>
      <c r="M31" s="34">
        <v>2</v>
      </c>
      <c r="N31" s="9">
        <v>32602</v>
      </c>
      <c r="O31" s="9">
        <v>42979</v>
      </c>
      <c r="P31" s="47">
        <v>30</v>
      </c>
      <c r="Q31" s="34">
        <v>2542</v>
      </c>
      <c r="R31" s="34" t="s">
        <v>202</v>
      </c>
      <c r="S31" s="34" t="s">
        <v>106</v>
      </c>
      <c r="T31" s="48">
        <v>8185</v>
      </c>
    </row>
    <row r="32" spans="1:20" x14ac:dyDescent="0.55000000000000004">
      <c r="J32" s="46" t="s">
        <v>253</v>
      </c>
      <c r="K32" s="34" t="s">
        <v>42</v>
      </c>
      <c r="L32" s="34" t="s">
        <v>74</v>
      </c>
      <c r="M32" s="34">
        <v>8</v>
      </c>
      <c r="N32" s="9">
        <v>31049</v>
      </c>
      <c r="O32" s="9">
        <v>42614</v>
      </c>
      <c r="P32" s="47">
        <v>34</v>
      </c>
      <c r="Q32" s="34">
        <v>2543</v>
      </c>
      <c r="R32" s="34" t="s">
        <v>203</v>
      </c>
      <c r="S32" s="34" t="s">
        <v>106</v>
      </c>
      <c r="T32" s="48">
        <v>4480</v>
      </c>
    </row>
    <row r="33" spans="10:20" x14ac:dyDescent="0.55000000000000004">
      <c r="J33" s="46" t="s">
        <v>254</v>
      </c>
      <c r="K33" s="34" t="s">
        <v>43</v>
      </c>
      <c r="L33" s="34" t="s">
        <v>75</v>
      </c>
      <c r="M33" s="34">
        <v>6</v>
      </c>
      <c r="N33" s="9">
        <v>33544</v>
      </c>
      <c r="O33" s="9">
        <v>42248</v>
      </c>
      <c r="P33" s="47">
        <v>27</v>
      </c>
      <c r="Q33" s="34">
        <v>2544</v>
      </c>
      <c r="R33" s="34" t="s">
        <v>204</v>
      </c>
      <c r="S33" s="34" t="s">
        <v>109</v>
      </c>
      <c r="T33" s="48">
        <v>1107</v>
      </c>
    </row>
    <row r="34" spans="10:20" x14ac:dyDescent="0.55000000000000004">
      <c r="J34" s="46" t="s">
        <v>255</v>
      </c>
      <c r="K34" s="34" t="s">
        <v>44</v>
      </c>
      <c r="L34" s="34" t="s">
        <v>72</v>
      </c>
      <c r="M34" s="34">
        <v>7</v>
      </c>
      <c r="N34" s="9">
        <v>35497</v>
      </c>
      <c r="O34" s="9">
        <v>43344</v>
      </c>
      <c r="P34" s="47">
        <v>22</v>
      </c>
      <c r="Q34" s="34">
        <v>2552</v>
      </c>
      <c r="R34" s="34" t="s">
        <v>205</v>
      </c>
      <c r="S34" s="34" t="s">
        <v>106</v>
      </c>
      <c r="T34" s="48">
        <v>2418</v>
      </c>
    </row>
    <row r="35" spans="10:20" x14ac:dyDescent="0.55000000000000004">
      <c r="J35" s="46" t="s">
        <v>256</v>
      </c>
      <c r="K35" s="34" t="s">
        <v>2</v>
      </c>
      <c r="L35" s="34" t="s">
        <v>76</v>
      </c>
      <c r="M35" s="34">
        <v>2</v>
      </c>
      <c r="N35" s="9">
        <v>33572</v>
      </c>
      <c r="O35" s="9">
        <v>42979</v>
      </c>
      <c r="P35" s="47">
        <v>27</v>
      </c>
      <c r="Q35" s="34">
        <v>2553</v>
      </c>
      <c r="R35" s="34" t="s">
        <v>206</v>
      </c>
      <c r="S35" s="34" t="s">
        <v>106</v>
      </c>
      <c r="T35" s="48">
        <v>4971</v>
      </c>
    </row>
    <row r="36" spans="10:20" x14ac:dyDescent="0.55000000000000004">
      <c r="J36" s="46" t="s">
        <v>257</v>
      </c>
      <c r="K36" s="34" t="s">
        <v>3</v>
      </c>
      <c r="L36" s="34" t="s">
        <v>77</v>
      </c>
      <c r="M36" s="34">
        <v>6</v>
      </c>
      <c r="N36" s="9">
        <v>32237</v>
      </c>
      <c r="O36" s="9">
        <v>42979</v>
      </c>
      <c r="P36" s="47">
        <v>31</v>
      </c>
      <c r="Q36" s="34">
        <v>2554</v>
      </c>
      <c r="R36" s="34" t="s">
        <v>207</v>
      </c>
      <c r="S36" s="34" t="s">
        <v>106</v>
      </c>
      <c r="T36" s="48">
        <v>5886</v>
      </c>
    </row>
    <row r="37" spans="10:20" x14ac:dyDescent="0.55000000000000004">
      <c r="J37" s="46" t="s">
        <v>258</v>
      </c>
      <c r="K37" s="34" t="s">
        <v>4</v>
      </c>
      <c r="L37" s="34" t="s">
        <v>78</v>
      </c>
      <c r="M37" s="34">
        <v>7</v>
      </c>
      <c r="N37" s="9">
        <v>36052</v>
      </c>
      <c r="O37" s="9">
        <v>42614</v>
      </c>
      <c r="P37" s="47">
        <v>21</v>
      </c>
      <c r="Q37" s="34">
        <v>2555</v>
      </c>
      <c r="R37" s="34" t="s">
        <v>208</v>
      </c>
      <c r="S37" s="34" t="s">
        <v>106</v>
      </c>
      <c r="T37" s="48">
        <v>4204</v>
      </c>
    </row>
    <row r="38" spans="10:20" x14ac:dyDescent="0.55000000000000004">
      <c r="J38" s="46" t="s">
        <v>259</v>
      </c>
      <c r="K38" s="34" t="s">
        <v>5</v>
      </c>
      <c r="L38" s="34" t="s">
        <v>79</v>
      </c>
      <c r="M38" s="34">
        <v>1</v>
      </c>
      <c r="N38" s="9">
        <v>33573</v>
      </c>
      <c r="O38" s="9">
        <v>42248</v>
      </c>
      <c r="P38" s="47">
        <v>27</v>
      </c>
      <c r="Q38" s="34">
        <v>2742</v>
      </c>
      <c r="R38" s="34" t="s">
        <v>209</v>
      </c>
      <c r="S38" s="34" t="s">
        <v>106</v>
      </c>
      <c r="T38" s="48">
        <v>1859</v>
      </c>
    </row>
    <row r="39" spans="10:20" x14ac:dyDescent="0.55000000000000004">
      <c r="J39" s="46" t="s">
        <v>260</v>
      </c>
      <c r="K39" s="34" t="s">
        <v>6</v>
      </c>
      <c r="L39" s="34" t="s">
        <v>80</v>
      </c>
      <c r="M39" s="34">
        <v>6</v>
      </c>
      <c r="N39" s="9">
        <v>33061</v>
      </c>
      <c r="O39" s="9">
        <v>43344</v>
      </c>
      <c r="P39" s="47">
        <v>29</v>
      </c>
      <c r="Q39" s="34">
        <v>2743</v>
      </c>
      <c r="R39" s="34" t="s">
        <v>210</v>
      </c>
      <c r="S39" s="34" t="s">
        <v>106</v>
      </c>
      <c r="T39" s="48">
        <v>4784</v>
      </c>
    </row>
    <row r="40" spans="10:20" x14ac:dyDescent="0.55000000000000004">
      <c r="J40" s="46" t="s">
        <v>261</v>
      </c>
      <c r="K40" s="34" t="s">
        <v>9</v>
      </c>
      <c r="L40" s="34" t="s">
        <v>60</v>
      </c>
      <c r="M40" s="34">
        <v>3</v>
      </c>
      <c r="N40" s="9">
        <v>35643</v>
      </c>
      <c r="O40" s="9">
        <v>42979</v>
      </c>
      <c r="P40" s="47">
        <v>22</v>
      </c>
      <c r="Q40" s="34">
        <v>2744</v>
      </c>
      <c r="R40" s="34" t="s">
        <v>211</v>
      </c>
      <c r="S40" s="34" t="s">
        <v>106</v>
      </c>
      <c r="T40" s="48">
        <v>7190</v>
      </c>
    </row>
    <row r="41" spans="10:20" x14ac:dyDescent="0.55000000000000004">
      <c r="J41" s="46" t="s">
        <v>262</v>
      </c>
      <c r="K41" s="34" t="s">
        <v>11</v>
      </c>
      <c r="L41" s="34" t="s">
        <v>81</v>
      </c>
      <c r="M41" s="34">
        <v>7</v>
      </c>
      <c r="N41" s="9">
        <v>35038</v>
      </c>
      <c r="O41" s="9">
        <v>42979</v>
      </c>
      <c r="P41" s="47">
        <v>23</v>
      </c>
      <c r="Q41" s="34">
        <v>2745</v>
      </c>
      <c r="R41" s="34" t="s">
        <v>212</v>
      </c>
      <c r="S41" s="34" t="s">
        <v>106</v>
      </c>
      <c r="T41" s="48">
        <v>8167</v>
      </c>
    </row>
    <row r="42" spans="10:20" x14ac:dyDescent="0.55000000000000004">
      <c r="J42" s="46" t="s">
        <v>263</v>
      </c>
      <c r="K42" s="34" t="s">
        <v>12</v>
      </c>
      <c r="L42" s="34" t="s">
        <v>82</v>
      </c>
      <c r="M42" s="34">
        <v>8</v>
      </c>
      <c r="N42" s="9">
        <v>32590</v>
      </c>
      <c r="O42" s="9">
        <v>42614</v>
      </c>
      <c r="P42" s="47">
        <v>30</v>
      </c>
      <c r="Q42" s="34">
        <v>2746</v>
      </c>
      <c r="R42" s="34" t="s">
        <v>213</v>
      </c>
      <c r="S42" s="34" t="s">
        <v>106</v>
      </c>
      <c r="T42" s="48">
        <v>8028</v>
      </c>
    </row>
    <row r="43" spans="10:20" x14ac:dyDescent="0.55000000000000004">
      <c r="J43" s="46" t="s">
        <v>264</v>
      </c>
      <c r="K43" s="34" t="s">
        <v>15</v>
      </c>
      <c r="L43" s="34" t="s">
        <v>83</v>
      </c>
      <c r="M43" s="34">
        <v>9</v>
      </c>
      <c r="N43" s="9">
        <v>33978</v>
      </c>
      <c r="O43" s="9">
        <v>42248</v>
      </c>
      <c r="P43" s="47">
        <v>26</v>
      </c>
      <c r="Q43" s="34">
        <v>2762</v>
      </c>
      <c r="R43" s="34" t="s">
        <v>214</v>
      </c>
      <c r="S43" s="34" t="s">
        <v>106</v>
      </c>
      <c r="T43" s="48">
        <v>7730</v>
      </c>
    </row>
    <row r="44" spans="10:20" x14ac:dyDescent="0.55000000000000004">
      <c r="J44" s="46" t="s">
        <v>265</v>
      </c>
      <c r="K44" s="34" t="s">
        <v>16</v>
      </c>
      <c r="L44" s="34" t="s">
        <v>84</v>
      </c>
      <c r="M44" s="34">
        <v>2</v>
      </c>
      <c r="N44" s="9">
        <v>31963</v>
      </c>
      <c r="O44" s="9">
        <v>43344</v>
      </c>
      <c r="P44" s="47">
        <v>32</v>
      </c>
      <c r="Q44" s="34">
        <v>2802</v>
      </c>
      <c r="R44" s="34" t="s">
        <v>215</v>
      </c>
      <c r="S44" s="34" t="s">
        <v>107</v>
      </c>
      <c r="T44" s="48">
        <v>1574</v>
      </c>
    </row>
    <row r="45" spans="10:20" x14ac:dyDescent="0.55000000000000004">
      <c r="J45" s="46" t="s">
        <v>266</v>
      </c>
      <c r="K45" s="34" t="s">
        <v>20</v>
      </c>
      <c r="L45" s="34" t="s">
        <v>85</v>
      </c>
      <c r="M45" s="34">
        <v>3</v>
      </c>
      <c r="N45" s="9">
        <v>36201</v>
      </c>
      <c r="O45" s="9">
        <v>42979</v>
      </c>
      <c r="P45" s="47">
        <v>20</v>
      </c>
      <c r="Q45" s="34">
        <v>2822</v>
      </c>
      <c r="R45" s="34" t="s">
        <v>216</v>
      </c>
      <c r="S45" s="34" t="s">
        <v>107</v>
      </c>
      <c r="T45" s="48">
        <v>8804</v>
      </c>
    </row>
    <row r="46" spans="10:20" x14ac:dyDescent="0.55000000000000004">
      <c r="J46" s="46" t="s">
        <v>267</v>
      </c>
      <c r="K46" s="34" t="s">
        <v>21</v>
      </c>
      <c r="L46" s="34" t="s">
        <v>86</v>
      </c>
      <c r="M46" s="34">
        <v>2</v>
      </c>
      <c r="N46" s="9">
        <v>33544</v>
      </c>
      <c r="O46" s="9">
        <v>42979</v>
      </c>
      <c r="P46" s="47">
        <v>27</v>
      </c>
      <c r="Q46" s="34">
        <v>2824</v>
      </c>
      <c r="R46" s="34" t="s">
        <v>217</v>
      </c>
      <c r="S46" s="34" t="s">
        <v>107</v>
      </c>
      <c r="T46" s="48">
        <v>6689</v>
      </c>
    </row>
    <row r="47" spans="10:20" x14ac:dyDescent="0.55000000000000004">
      <c r="J47" s="46" t="s">
        <v>268</v>
      </c>
      <c r="K47" s="34" t="s">
        <v>22</v>
      </c>
      <c r="L47" s="34" t="s">
        <v>87</v>
      </c>
      <c r="M47" s="34">
        <v>2</v>
      </c>
      <c r="N47" s="9">
        <v>35991</v>
      </c>
      <c r="O47" s="9">
        <v>42614</v>
      </c>
      <c r="P47" s="47">
        <v>21</v>
      </c>
      <c r="Q47" s="34">
        <v>2825</v>
      </c>
      <c r="R47" s="34" t="s">
        <v>218</v>
      </c>
      <c r="S47" s="34" t="s">
        <v>107</v>
      </c>
      <c r="T47" s="48">
        <v>3058</v>
      </c>
    </row>
    <row r="48" spans="10:20" x14ac:dyDescent="0.55000000000000004">
      <c r="J48" s="46" t="s">
        <v>269</v>
      </c>
      <c r="K48" s="34" t="s">
        <v>24</v>
      </c>
      <c r="L48" s="34" t="s">
        <v>88</v>
      </c>
      <c r="M48" s="34">
        <v>5</v>
      </c>
      <c r="N48" s="9">
        <v>32146</v>
      </c>
      <c r="O48" s="9">
        <v>42248</v>
      </c>
      <c r="P48" s="47">
        <v>31</v>
      </c>
      <c r="Q48" s="34">
        <v>2826</v>
      </c>
      <c r="R48" s="34" t="s">
        <v>219</v>
      </c>
      <c r="S48" s="34" t="s">
        <v>107</v>
      </c>
      <c r="T48" s="48">
        <v>8321</v>
      </c>
    </row>
    <row r="49" spans="10:20" x14ac:dyDescent="0.55000000000000004">
      <c r="J49" s="46" t="s">
        <v>270</v>
      </c>
      <c r="K49" s="34" t="s">
        <v>26</v>
      </c>
      <c r="L49" s="34" t="s">
        <v>75</v>
      </c>
      <c r="M49" s="34">
        <v>1</v>
      </c>
      <c r="N49" s="9">
        <v>36416</v>
      </c>
      <c r="O49" s="9">
        <v>43344</v>
      </c>
      <c r="P49" s="47">
        <v>20</v>
      </c>
      <c r="Q49" s="34">
        <v>2827</v>
      </c>
      <c r="R49" s="34" t="s">
        <v>220</v>
      </c>
      <c r="S49" s="34" t="s">
        <v>107</v>
      </c>
      <c r="T49" s="48">
        <v>2463</v>
      </c>
    </row>
    <row r="50" spans="10:20" x14ac:dyDescent="0.55000000000000004">
      <c r="J50" s="46" t="s">
        <v>271</v>
      </c>
      <c r="K50" s="34" t="s">
        <v>27</v>
      </c>
      <c r="L50" s="34" t="s">
        <v>63</v>
      </c>
      <c r="M50" s="34">
        <v>1</v>
      </c>
      <c r="N50" s="9">
        <v>33612</v>
      </c>
      <c r="O50" s="9">
        <v>42979</v>
      </c>
      <c r="P50" s="47">
        <v>27</v>
      </c>
      <c r="Q50" s="34">
        <v>2842</v>
      </c>
      <c r="R50" s="34" t="s">
        <v>221</v>
      </c>
      <c r="S50" s="34" t="s">
        <v>107</v>
      </c>
      <c r="T50" s="48">
        <v>2002</v>
      </c>
    </row>
    <row r="51" spans="10:20" x14ac:dyDescent="0.55000000000000004">
      <c r="J51" s="46" t="s">
        <v>272</v>
      </c>
      <c r="K51" s="34" t="s">
        <v>30</v>
      </c>
      <c r="L51" s="34" t="s">
        <v>89</v>
      </c>
      <c r="M51" s="34">
        <v>9</v>
      </c>
      <c r="N51" s="9">
        <v>32231</v>
      </c>
      <c r="O51" s="9">
        <v>42979</v>
      </c>
      <c r="P51" s="47">
        <v>31</v>
      </c>
      <c r="Q51" s="34">
        <v>2843</v>
      </c>
      <c r="R51" s="34" t="s">
        <v>222</v>
      </c>
      <c r="S51" s="34" t="s">
        <v>107</v>
      </c>
      <c r="T51" s="48">
        <v>2189</v>
      </c>
    </row>
    <row r="52" spans="10:20" x14ac:dyDescent="0.55000000000000004">
      <c r="J52" s="46" t="s">
        <v>273</v>
      </c>
      <c r="K52" s="34" t="s">
        <v>32</v>
      </c>
      <c r="L52" s="34" t="s">
        <v>90</v>
      </c>
      <c r="M52" s="34">
        <v>2</v>
      </c>
      <c r="N52" s="9">
        <v>33758</v>
      </c>
      <c r="O52" s="9">
        <v>42614</v>
      </c>
      <c r="P52" s="47">
        <v>27</v>
      </c>
      <c r="Q52" s="34">
        <v>2852</v>
      </c>
      <c r="R52" s="34" t="s">
        <v>223</v>
      </c>
      <c r="S52" s="34" t="s">
        <v>107</v>
      </c>
      <c r="T52" s="48">
        <v>2186</v>
      </c>
    </row>
    <row r="53" spans="10:20" x14ac:dyDescent="0.55000000000000004">
      <c r="J53" s="46" t="s">
        <v>274</v>
      </c>
      <c r="K53" s="34" t="s">
        <v>34</v>
      </c>
      <c r="L53" s="34" t="s">
        <v>55</v>
      </c>
      <c r="M53" s="34">
        <v>10</v>
      </c>
      <c r="N53" s="9">
        <v>32883</v>
      </c>
      <c r="O53" s="9">
        <v>42248</v>
      </c>
      <c r="P53" s="47">
        <v>29</v>
      </c>
      <c r="Q53" s="34">
        <v>2900</v>
      </c>
      <c r="R53" s="34" t="s">
        <v>182</v>
      </c>
      <c r="S53" s="34" t="s">
        <v>107</v>
      </c>
      <c r="T53" s="48">
        <v>3449</v>
      </c>
    </row>
    <row r="54" spans="10:20" x14ac:dyDescent="0.55000000000000004">
      <c r="J54" s="46" t="s">
        <v>275</v>
      </c>
      <c r="K54" s="34" t="s">
        <v>36</v>
      </c>
      <c r="L54" s="34" t="s">
        <v>91</v>
      </c>
      <c r="M54" s="34">
        <v>10</v>
      </c>
      <c r="N54" s="9">
        <v>31830</v>
      </c>
      <c r="O54" s="9">
        <v>43344</v>
      </c>
      <c r="P54" s="47">
        <v>32</v>
      </c>
      <c r="Q54" s="34">
        <v>2902</v>
      </c>
      <c r="R54" s="34" t="s">
        <v>224</v>
      </c>
      <c r="S54" s="34" t="s">
        <v>107</v>
      </c>
      <c r="T54" s="48">
        <v>6377</v>
      </c>
    </row>
  </sheetData>
  <dataValidations count="1">
    <dataValidation type="date" operator="lessThan" allowBlank="1" showInputMessage="1" showErrorMessage="1" sqref="N11:N54" xr:uid="{00000000-0002-0000-0B00-000000000000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4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5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6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7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54"/>
  <sheetViews>
    <sheetView zoomScale="115" zoomScaleNormal="115" workbookViewId="0">
      <selection activeCell="V18" sqref="V18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1" style="30"/>
    <col min="4" max="4" width="13.15625" style="30" bestFit="1" customWidth="1"/>
    <col min="5" max="12" width="11" style="30"/>
    <col min="13" max="13" width="13.41796875" style="30" bestFit="1" customWidth="1"/>
    <col min="14" max="16384" width="11" style="30"/>
  </cols>
  <sheetData>
    <row r="1" spans="1:21" x14ac:dyDescent="0.55000000000000004">
      <c r="A1">
        <v>5</v>
      </c>
    </row>
    <row r="2" spans="1:21" x14ac:dyDescent="0.55000000000000004">
      <c r="A2"/>
    </row>
    <row r="9" spans="1:21" x14ac:dyDescent="0.55000000000000004">
      <c r="R9" s="19" t="s">
        <v>102</v>
      </c>
    </row>
    <row r="10" spans="1:21" x14ac:dyDescent="0.55000000000000004">
      <c r="A10" s="12" t="s">
        <v>228</v>
      </c>
      <c r="C10"/>
      <c r="F10" s="12" t="s">
        <v>102</v>
      </c>
    </row>
    <row r="11" spans="1:21" x14ac:dyDescent="0.55000000000000004">
      <c r="C11"/>
      <c r="M11" s="163" t="s">
        <v>277</v>
      </c>
      <c r="N11" s="163"/>
      <c r="O11" s="163"/>
      <c r="P11" s="163"/>
      <c r="R11"/>
      <c r="S11"/>
      <c r="T11"/>
      <c r="U11"/>
    </row>
    <row r="12" spans="1:21" ht="31.2" x14ac:dyDescent="0.55000000000000004">
      <c r="A12" s="12" t="s">
        <v>229</v>
      </c>
      <c r="B12" s="20"/>
      <c r="C12"/>
      <c r="D12" s="11" t="s">
        <v>52</v>
      </c>
      <c r="F12"/>
      <c r="I12" s="19" t="s">
        <v>231</v>
      </c>
      <c r="M12" s="11" t="s">
        <v>52</v>
      </c>
      <c r="N12" s="11" t="s">
        <v>53</v>
      </c>
      <c r="O12" s="8" t="s">
        <v>174</v>
      </c>
      <c r="P12" s="8" t="s">
        <v>175</v>
      </c>
      <c r="R12"/>
      <c r="S12"/>
      <c r="T12"/>
      <c r="U12"/>
    </row>
    <row r="13" spans="1:21" x14ac:dyDescent="0.55000000000000004">
      <c r="A13" s="19" t="s">
        <v>230</v>
      </c>
      <c r="C13"/>
      <c r="D13" s="2" t="s">
        <v>40</v>
      </c>
      <c r="F13"/>
      <c r="I13" s="19" t="s">
        <v>276</v>
      </c>
      <c r="M13" s="2" t="s">
        <v>40</v>
      </c>
      <c r="N13" s="2" t="s">
        <v>71</v>
      </c>
      <c r="O13" s="34">
        <v>2</v>
      </c>
      <c r="P13" s="9">
        <v>35325</v>
      </c>
      <c r="R13"/>
      <c r="S13"/>
      <c r="T13"/>
      <c r="U13"/>
    </row>
    <row r="14" spans="1:21" x14ac:dyDescent="0.55000000000000004">
      <c r="C14"/>
      <c r="D14" s="2" t="s">
        <v>5</v>
      </c>
      <c r="F14"/>
      <c r="M14" s="2" t="s">
        <v>5</v>
      </c>
      <c r="N14" s="2" t="s">
        <v>79</v>
      </c>
      <c r="O14" s="34">
        <v>1</v>
      </c>
      <c r="P14" s="9">
        <v>33573</v>
      </c>
      <c r="R14"/>
      <c r="S14"/>
      <c r="T14"/>
      <c r="U14"/>
    </row>
    <row r="15" spans="1:21" x14ac:dyDescent="0.55000000000000004">
      <c r="B15" s="20"/>
      <c r="C15"/>
      <c r="D15" s="2" t="s">
        <v>26</v>
      </c>
      <c r="F15"/>
      <c r="M15" s="2" t="s">
        <v>26</v>
      </c>
      <c r="N15" s="2" t="s">
        <v>75</v>
      </c>
      <c r="O15" s="34">
        <v>1</v>
      </c>
      <c r="P15" s="9">
        <v>36416</v>
      </c>
      <c r="R15"/>
      <c r="S15"/>
      <c r="T15"/>
      <c r="U15"/>
    </row>
    <row r="16" spans="1:21" x14ac:dyDescent="0.55000000000000004">
      <c r="D16" s="2" t="s">
        <v>24</v>
      </c>
      <c r="F16"/>
      <c r="M16" s="2" t="s">
        <v>24</v>
      </c>
      <c r="N16" s="2" t="s">
        <v>88</v>
      </c>
      <c r="O16" s="34">
        <v>5</v>
      </c>
      <c r="P16" s="9">
        <v>32146</v>
      </c>
      <c r="R16"/>
      <c r="S16"/>
      <c r="T16"/>
      <c r="U16"/>
    </row>
    <row r="17" spans="1:21" x14ac:dyDescent="0.55000000000000004">
      <c r="D17" s="2" t="s">
        <v>10</v>
      </c>
      <c r="F17"/>
      <c r="M17" s="2" t="s">
        <v>10</v>
      </c>
      <c r="N17" s="2" t="s">
        <v>56</v>
      </c>
      <c r="O17" s="34">
        <v>1</v>
      </c>
      <c r="P17" s="9">
        <v>31325</v>
      </c>
      <c r="R17"/>
      <c r="S17"/>
      <c r="T17"/>
      <c r="U17"/>
    </row>
    <row r="18" spans="1:21" s="12" customFormat="1" x14ac:dyDescent="0.55000000000000004">
      <c r="A18" s="19"/>
      <c r="C18" s="30"/>
      <c r="D18" s="2" t="s">
        <v>41</v>
      </c>
      <c r="E18" s="30"/>
      <c r="F18"/>
      <c r="G18" s="30"/>
      <c r="H18" s="30"/>
      <c r="I18" s="30"/>
      <c r="J18" s="30"/>
      <c r="K18" s="30"/>
      <c r="L18" s="30"/>
      <c r="M18" s="2" t="s">
        <v>41</v>
      </c>
      <c r="N18" s="2" t="s">
        <v>73</v>
      </c>
      <c r="O18" s="34">
        <v>2</v>
      </c>
      <c r="P18" s="9">
        <v>32602</v>
      </c>
      <c r="R18"/>
      <c r="S18"/>
      <c r="T18"/>
      <c r="U18"/>
    </row>
    <row r="19" spans="1:21" x14ac:dyDescent="0.55000000000000004">
      <c r="D19" s="2" t="s">
        <v>31</v>
      </c>
      <c r="F19"/>
      <c r="M19" s="2" t="s">
        <v>31</v>
      </c>
      <c r="N19" s="2" t="s">
        <v>66</v>
      </c>
      <c r="O19" s="34">
        <v>3</v>
      </c>
      <c r="P19" s="9">
        <v>33272</v>
      </c>
      <c r="R19"/>
      <c r="S19"/>
      <c r="T19"/>
      <c r="U19"/>
    </row>
    <row r="20" spans="1:21" x14ac:dyDescent="0.55000000000000004">
      <c r="D20" s="2" t="s">
        <v>8</v>
      </c>
      <c r="F20"/>
      <c r="M20" s="2" t="s">
        <v>8</v>
      </c>
      <c r="N20" s="2" t="s">
        <v>55</v>
      </c>
      <c r="O20" s="34">
        <v>5</v>
      </c>
      <c r="P20" s="9">
        <v>35971</v>
      </c>
      <c r="R20"/>
      <c r="S20"/>
      <c r="T20"/>
      <c r="U20"/>
    </row>
    <row r="21" spans="1:21" x14ac:dyDescent="0.55000000000000004">
      <c r="D21" s="2" t="s">
        <v>18</v>
      </c>
      <c r="F21"/>
      <c r="M21" s="2" t="s">
        <v>18</v>
      </c>
      <c r="N21" s="2" t="s">
        <v>60</v>
      </c>
      <c r="O21" s="34">
        <v>3</v>
      </c>
      <c r="P21" s="9">
        <v>35066</v>
      </c>
      <c r="R21"/>
      <c r="S21"/>
      <c r="T21"/>
      <c r="U21"/>
    </row>
    <row r="22" spans="1:21" x14ac:dyDescent="0.55000000000000004">
      <c r="D22" s="2" t="s">
        <v>9</v>
      </c>
      <c r="F22"/>
      <c r="M22" s="2" t="s">
        <v>9</v>
      </c>
      <c r="N22" s="2" t="s">
        <v>60</v>
      </c>
      <c r="O22" s="34">
        <v>3</v>
      </c>
      <c r="P22" s="9">
        <v>35643</v>
      </c>
      <c r="R22"/>
      <c r="S22"/>
      <c r="T22"/>
      <c r="U22"/>
    </row>
    <row r="23" spans="1:21" x14ac:dyDescent="0.55000000000000004">
      <c r="D23" s="2" t="s">
        <v>38</v>
      </c>
      <c r="F23"/>
      <c r="M23" s="2" t="s">
        <v>38</v>
      </c>
      <c r="N23" s="2" t="s">
        <v>69</v>
      </c>
      <c r="O23" s="34">
        <v>5</v>
      </c>
      <c r="P23" s="9">
        <v>31567</v>
      </c>
      <c r="R23"/>
      <c r="S23"/>
      <c r="T23"/>
      <c r="U23"/>
    </row>
    <row r="24" spans="1:21" x14ac:dyDescent="0.55000000000000004">
      <c r="D24" s="2" t="s">
        <v>2</v>
      </c>
      <c r="F24"/>
      <c r="M24" s="2" t="s">
        <v>2</v>
      </c>
      <c r="N24" s="2" t="s">
        <v>76</v>
      </c>
      <c r="O24" s="34">
        <v>2</v>
      </c>
      <c r="P24" s="9">
        <v>33572</v>
      </c>
      <c r="R24"/>
      <c r="S24"/>
      <c r="T24"/>
      <c r="U24"/>
    </row>
    <row r="25" spans="1:21" x14ac:dyDescent="0.55000000000000004">
      <c r="D25" s="2" t="s">
        <v>21</v>
      </c>
      <c r="F25"/>
      <c r="M25" s="2" t="s">
        <v>21</v>
      </c>
      <c r="N25" s="2" t="s">
        <v>86</v>
      </c>
      <c r="O25" s="34">
        <v>2</v>
      </c>
      <c r="P25" s="9">
        <v>33544</v>
      </c>
      <c r="R25"/>
      <c r="S25"/>
      <c r="T25"/>
      <c r="U25"/>
    </row>
    <row r="26" spans="1:21" x14ac:dyDescent="0.55000000000000004">
      <c r="D26" s="2" t="s">
        <v>33</v>
      </c>
      <c r="F26"/>
      <c r="M26" s="2" t="s">
        <v>33</v>
      </c>
      <c r="N26" s="2" t="s">
        <v>67</v>
      </c>
      <c r="O26" s="34">
        <v>5</v>
      </c>
      <c r="P26" s="9">
        <v>36075</v>
      </c>
      <c r="R26"/>
      <c r="S26"/>
      <c r="T26"/>
      <c r="U26"/>
    </row>
    <row r="27" spans="1:21" x14ac:dyDescent="0.55000000000000004">
      <c r="D27" s="2" t="s">
        <v>17</v>
      </c>
      <c r="F27"/>
      <c r="M27" s="2" t="s">
        <v>17</v>
      </c>
      <c r="N27" s="2" t="s">
        <v>59</v>
      </c>
      <c r="O27" s="34">
        <v>5</v>
      </c>
      <c r="P27" s="9">
        <v>34573</v>
      </c>
      <c r="R27"/>
      <c r="S27"/>
      <c r="T27"/>
      <c r="U27"/>
    </row>
    <row r="28" spans="1:21" x14ac:dyDescent="0.55000000000000004">
      <c r="D28" s="2" t="s">
        <v>16</v>
      </c>
      <c r="F28"/>
      <c r="M28" s="2" t="s">
        <v>16</v>
      </c>
      <c r="N28" s="2" t="s">
        <v>84</v>
      </c>
      <c r="O28" s="34">
        <v>2</v>
      </c>
      <c r="P28" s="9">
        <v>31963</v>
      </c>
      <c r="R28"/>
      <c r="S28"/>
      <c r="T28"/>
      <c r="U28"/>
    </row>
    <row r="29" spans="1:21" x14ac:dyDescent="0.55000000000000004">
      <c r="D29" s="2" t="s">
        <v>27</v>
      </c>
      <c r="F29"/>
      <c r="M29" s="2" t="s">
        <v>27</v>
      </c>
      <c r="N29" s="2" t="s">
        <v>63</v>
      </c>
      <c r="O29" s="34">
        <v>1</v>
      </c>
      <c r="P29" s="9">
        <v>33612</v>
      </c>
      <c r="R29"/>
      <c r="S29"/>
      <c r="T29"/>
      <c r="U29"/>
    </row>
    <row r="30" spans="1:21" x14ac:dyDescent="0.55000000000000004">
      <c r="D30" s="2" t="s">
        <v>23</v>
      </c>
      <c r="F30"/>
      <c r="M30" s="2" t="s">
        <v>23</v>
      </c>
      <c r="N30" s="2" t="s">
        <v>62</v>
      </c>
      <c r="O30" s="34">
        <v>2</v>
      </c>
      <c r="P30" s="9">
        <v>32076</v>
      </c>
      <c r="R30"/>
      <c r="S30"/>
      <c r="T30"/>
      <c r="U30"/>
    </row>
    <row r="31" spans="1:21" x14ac:dyDescent="0.55000000000000004">
      <c r="D31" s="2" t="s">
        <v>13</v>
      </c>
      <c r="F31"/>
      <c r="M31" s="2" t="s">
        <v>13</v>
      </c>
      <c r="N31" s="2" t="s">
        <v>57</v>
      </c>
      <c r="O31" s="34">
        <v>5</v>
      </c>
      <c r="P31" s="9">
        <v>36354</v>
      </c>
      <c r="R31"/>
      <c r="S31"/>
      <c r="T31"/>
      <c r="U31"/>
    </row>
    <row r="32" spans="1:21" x14ac:dyDescent="0.55000000000000004">
      <c r="D32" s="2" t="s">
        <v>32</v>
      </c>
      <c r="F32"/>
      <c r="M32" s="2" t="s">
        <v>32</v>
      </c>
      <c r="N32" s="2" t="s">
        <v>90</v>
      </c>
      <c r="O32" s="34">
        <v>2</v>
      </c>
      <c r="P32" s="9">
        <v>33758</v>
      </c>
      <c r="R32"/>
      <c r="S32"/>
      <c r="T32"/>
      <c r="U32"/>
    </row>
    <row r="33" spans="4:21" x14ac:dyDescent="0.55000000000000004">
      <c r="D33" s="2" t="s">
        <v>29</v>
      </c>
      <c r="F33"/>
      <c r="M33" s="2" t="s">
        <v>29</v>
      </c>
      <c r="N33" s="2" t="s">
        <v>65</v>
      </c>
      <c r="O33" s="34">
        <v>1</v>
      </c>
      <c r="P33" s="9">
        <v>33696</v>
      </c>
      <c r="R33"/>
      <c r="S33"/>
      <c r="T33"/>
      <c r="U33"/>
    </row>
    <row r="34" spans="4:21" x14ac:dyDescent="0.55000000000000004">
      <c r="D34" s="2" t="s">
        <v>20</v>
      </c>
      <c r="F34"/>
      <c r="M34" s="2" t="s">
        <v>20</v>
      </c>
      <c r="N34" s="2" t="s">
        <v>85</v>
      </c>
      <c r="O34" s="34">
        <v>3</v>
      </c>
      <c r="P34" s="9">
        <v>36201</v>
      </c>
      <c r="R34"/>
      <c r="S34"/>
      <c r="T34"/>
      <c r="U34"/>
    </row>
    <row r="35" spans="4:21" x14ac:dyDescent="0.55000000000000004">
      <c r="D35" s="2" t="s">
        <v>22</v>
      </c>
      <c r="F35"/>
      <c r="M35" s="2" t="s">
        <v>22</v>
      </c>
      <c r="N35" s="2" t="s">
        <v>87</v>
      </c>
      <c r="O35" s="34">
        <v>2</v>
      </c>
      <c r="P35" s="9">
        <v>35991</v>
      </c>
      <c r="R35"/>
      <c r="S35"/>
      <c r="T35"/>
      <c r="U35"/>
    </row>
    <row r="36" spans="4:21" x14ac:dyDescent="0.55000000000000004">
      <c r="F36" s="2"/>
      <c r="M36"/>
      <c r="N36"/>
      <c r="O36"/>
      <c r="P36"/>
    </row>
    <row r="37" spans="4:21" x14ac:dyDescent="0.55000000000000004">
      <c r="M37"/>
      <c r="N37"/>
      <c r="O37"/>
      <c r="P37"/>
    </row>
    <row r="38" spans="4:21" x14ac:dyDescent="0.55000000000000004">
      <c r="M38"/>
      <c r="N38"/>
      <c r="O38"/>
      <c r="P38"/>
    </row>
    <row r="39" spans="4:21" x14ac:dyDescent="0.55000000000000004">
      <c r="M39"/>
      <c r="N39"/>
      <c r="O39"/>
      <c r="P39"/>
    </row>
    <row r="40" spans="4:21" x14ac:dyDescent="0.55000000000000004">
      <c r="M40"/>
      <c r="N40"/>
      <c r="O40"/>
      <c r="P40"/>
    </row>
    <row r="41" spans="4:21" x14ac:dyDescent="0.55000000000000004">
      <c r="M41"/>
      <c r="N41"/>
      <c r="O41"/>
      <c r="P41"/>
    </row>
    <row r="42" spans="4:21" x14ac:dyDescent="0.55000000000000004">
      <c r="M42"/>
      <c r="N42"/>
      <c r="O42"/>
      <c r="P42"/>
    </row>
    <row r="43" spans="4:21" x14ac:dyDescent="0.55000000000000004">
      <c r="M43"/>
      <c r="N43"/>
      <c r="O43"/>
      <c r="P43"/>
    </row>
    <row r="44" spans="4:21" x14ac:dyDescent="0.55000000000000004">
      <c r="M44"/>
      <c r="N44"/>
      <c r="O44"/>
      <c r="P44"/>
    </row>
    <row r="45" spans="4:21" x14ac:dyDescent="0.55000000000000004">
      <c r="M45"/>
      <c r="N45"/>
      <c r="O45"/>
      <c r="P45"/>
    </row>
    <row r="46" spans="4:21" x14ac:dyDescent="0.55000000000000004">
      <c r="M46"/>
      <c r="N46"/>
      <c r="O46"/>
      <c r="P46"/>
    </row>
    <row r="47" spans="4:21" x14ac:dyDescent="0.55000000000000004">
      <c r="M47"/>
      <c r="N47"/>
      <c r="O47"/>
      <c r="P47"/>
    </row>
    <row r="48" spans="4:21" x14ac:dyDescent="0.55000000000000004">
      <c r="M48"/>
      <c r="N48"/>
      <c r="O48"/>
      <c r="P48"/>
    </row>
    <row r="49" spans="13:16" x14ac:dyDescent="0.55000000000000004">
      <c r="M49"/>
      <c r="N49"/>
      <c r="O49"/>
      <c r="P49"/>
    </row>
    <row r="50" spans="13:16" x14ac:dyDescent="0.55000000000000004">
      <c r="M50"/>
      <c r="N50"/>
      <c r="O50"/>
      <c r="P50"/>
    </row>
    <row r="51" spans="13:16" x14ac:dyDescent="0.55000000000000004">
      <c r="M51"/>
      <c r="N51"/>
      <c r="O51"/>
      <c r="P51"/>
    </row>
    <row r="52" spans="13:16" x14ac:dyDescent="0.55000000000000004">
      <c r="M52"/>
      <c r="N52"/>
      <c r="O52"/>
      <c r="P52"/>
    </row>
    <row r="53" spans="13:16" x14ac:dyDescent="0.55000000000000004">
      <c r="M53"/>
      <c r="N53"/>
      <c r="O53"/>
      <c r="P53"/>
    </row>
    <row r="54" spans="13:16" x14ac:dyDescent="0.55000000000000004">
      <c r="M54"/>
      <c r="N54"/>
      <c r="O54"/>
      <c r="P54"/>
    </row>
  </sheetData>
  <sortState xmlns:xlrd2="http://schemas.microsoft.com/office/spreadsheetml/2017/richdata2" ref="R13:U35">
    <sortCondition ref="T13:T35"/>
    <sortCondition ref="U13:U35"/>
  </sortState>
  <mergeCells count="1">
    <mergeCell ref="M11:P11"/>
  </mergeCells>
  <dataValidations count="1">
    <dataValidation type="date" operator="lessThan" allowBlank="1" showInputMessage="1" showErrorMessage="1" sqref="P13:P35" xr:uid="{00000000-0002-0000-0C00-000000000000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8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9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0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1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B7E92-9A21-4D57-997D-75E57BD51296}">
  <dimension ref="A1:T54"/>
  <sheetViews>
    <sheetView zoomScale="115" zoomScaleNormal="115" workbookViewId="0">
      <selection activeCell="D7" sqref="D7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9" width="11" style="30"/>
    <col min="10" max="10" width="17.26171875" style="30" bestFit="1" customWidth="1"/>
    <col min="11" max="11" width="13.41796875" style="30" bestFit="1" customWidth="1"/>
    <col min="12" max="14" width="11" style="30"/>
    <col min="15" max="15" width="13.15625" style="30" customWidth="1"/>
    <col min="16" max="17" width="11" style="30"/>
    <col min="18" max="18" width="20.83984375" style="30" bestFit="1" customWidth="1"/>
    <col min="19" max="19" width="11" style="30"/>
    <col min="20" max="20" width="12.578125" style="30" customWidth="1"/>
    <col min="21" max="16384" width="11" style="30"/>
  </cols>
  <sheetData>
    <row r="1" spans="1:20" x14ac:dyDescent="0.55000000000000004">
      <c r="A1">
        <v>5</v>
      </c>
    </row>
    <row r="2" spans="1:20" x14ac:dyDescent="0.55000000000000004">
      <c r="A2"/>
    </row>
    <row r="6" spans="1:20" x14ac:dyDescent="0.55000000000000004">
      <c r="K6" s="49"/>
    </row>
    <row r="10" spans="1:20" ht="31.2" x14ac:dyDescent="0.55000000000000004">
      <c r="A10" s="12" t="s">
        <v>371</v>
      </c>
      <c r="C10"/>
      <c r="D10"/>
      <c r="J10" s="8" t="s">
        <v>173</v>
      </c>
      <c r="K10" s="8" t="s">
        <v>52</v>
      </c>
      <c r="L10" s="8" t="s">
        <v>53</v>
      </c>
      <c r="M10" s="8" t="s">
        <v>174</v>
      </c>
      <c r="N10" s="8" t="s">
        <v>175</v>
      </c>
      <c r="O10" s="8" t="s">
        <v>176</v>
      </c>
      <c r="P10" s="8" t="s">
        <v>177</v>
      </c>
      <c r="Q10" s="8" t="s">
        <v>178</v>
      </c>
      <c r="R10" s="8" t="s">
        <v>179</v>
      </c>
      <c r="S10" s="8" t="s">
        <v>180</v>
      </c>
      <c r="T10" s="8" t="s">
        <v>181</v>
      </c>
    </row>
    <row r="11" spans="1:20" x14ac:dyDescent="0.55000000000000004">
      <c r="A11" s="12" t="s">
        <v>372</v>
      </c>
      <c r="C11"/>
      <c r="D11"/>
      <c r="J11" s="46" t="s">
        <v>232</v>
      </c>
      <c r="K11" s="47" t="s">
        <v>7</v>
      </c>
      <c r="L11" s="47" t="s">
        <v>54</v>
      </c>
      <c r="M11" s="47">
        <v>9</v>
      </c>
      <c r="N11" s="9">
        <v>32060</v>
      </c>
      <c r="O11" s="9">
        <v>42979</v>
      </c>
      <c r="P11" s="47">
        <v>32</v>
      </c>
      <c r="Q11" s="47">
        <v>2900</v>
      </c>
      <c r="R11" s="47" t="s">
        <v>182</v>
      </c>
      <c r="S11" s="47" t="s">
        <v>107</v>
      </c>
      <c r="T11" s="48">
        <v>8129</v>
      </c>
    </row>
    <row r="12" spans="1:20" x14ac:dyDescent="0.55000000000000004">
      <c r="A12" s="12" t="s">
        <v>373</v>
      </c>
      <c r="B12" s="20"/>
      <c r="C12"/>
      <c r="D12"/>
      <c r="J12" s="46" t="s">
        <v>233</v>
      </c>
      <c r="K12" s="47" t="s">
        <v>8</v>
      </c>
      <c r="L12" s="47" t="s">
        <v>55</v>
      </c>
      <c r="M12" s="47">
        <v>5</v>
      </c>
      <c r="N12" s="9">
        <v>35971</v>
      </c>
      <c r="O12" s="9">
        <v>42614</v>
      </c>
      <c r="P12" s="47">
        <v>21</v>
      </c>
      <c r="Q12" s="47">
        <v>2333</v>
      </c>
      <c r="R12" s="47" t="s">
        <v>183</v>
      </c>
      <c r="S12" s="47" t="s">
        <v>106</v>
      </c>
      <c r="T12" s="48">
        <v>8284</v>
      </c>
    </row>
    <row r="13" spans="1:20" x14ac:dyDescent="0.55000000000000004">
      <c r="A13" s="19"/>
      <c r="C13"/>
      <c r="D13"/>
      <c r="J13" s="46" t="s">
        <v>234</v>
      </c>
      <c r="K13" s="47" t="s">
        <v>10</v>
      </c>
      <c r="L13" s="47" t="s">
        <v>56</v>
      </c>
      <c r="M13" s="47">
        <v>1</v>
      </c>
      <c r="N13" s="9">
        <v>31325</v>
      </c>
      <c r="O13" s="9">
        <v>42248</v>
      </c>
      <c r="P13" s="47">
        <v>34</v>
      </c>
      <c r="Q13" s="47">
        <v>2336</v>
      </c>
      <c r="R13" s="47" t="s">
        <v>184</v>
      </c>
      <c r="S13" s="47" t="s">
        <v>107</v>
      </c>
      <c r="T13" s="48">
        <v>6669</v>
      </c>
    </row>
    <row r="14" spans="1:20" x14ac:dyDescent="0.55000000000000004">
      <c r="C14"/>
      <c r="D14"/>
      <c r="J14" s="46" t="s">
        <v>235</v>
      </c>
      <c r="K14" s="47" t="s">
        <v>13</v>
      </c>
      <c r="L14" s="47" t="s">
        <v>57</v>
      </c>
      <c r="M14" s="47">
        <v>5</v>
      </c>
      <c r="N14" s="9">
        <v>36354</v>
      </c>
      <c r="O14" s="9">
        <v>43344</v>
      </c>
      <c r="P14" s="47">
        <v>20</v>
      </c>
      <c r="Q14" s="47">
        <v>2340</v>
      </c>
      <c r="R14" s="47" t="s">
        <v>185</v>
      </c>
      <c r="S14" s="47" t="s">
        <v>107</v>
      </c>
      <c r="T14" s="48">
        <v>1274</v>
      </c>
    </row>
    <row r="15" spans="1:20" x14ac:dyDescent="0.55000000000000004">
      <c r="A15" s="12" t="s">
        <v>102</v>
      </c>
      <c r="B15" s="20"/>
      <c r="C15"/>
      <c r="D15"/>
      <c r="J15" s="46" t="s">
        <v>236</v>
      </c>
      <c r="K15" s="47" t="s">
        <v>14</v>
      </c>
      <c r="L15" s="47" t="s">
        <v>58</v>
      </c>
      <c r="M15" s="47">
        <v>6</v>
      </c>
      <c r="N15" s="9">
        <v>31423</v>
      </c>
      <c r="O15" s="9">
        <v>42979</v>
      </c>
      <c r="P15" s="47">
        <v>33</v>
      </c>
      <c r="Q15" s="47">
        <v>2350</v>
      </c>
      <c r="R15" s="47" t="s">
        <v>186</v>
      </c>
      <c r="S15" s="47" t="s">
        <v>107</v>
      </c>
      <c r="T15" s="48">
        <v>8792</v>
      </c>
    </row>
    <row r="16" spans="1:20" x14ac:dyDescent="0.55000000000000004">
      <c r="J16" s="46" t="s">
        <v>237</v>
      </c>
      <c r="K16" s="47" t="s">
        <v>17</v>
      </c>
      <c r="L16" s="47" t="s">
        <v>59</v>
      </c>
      <c r="M16" s="47">
        <v>5</v>
      </c>
      <c r="N16" s="9">
        <v>34573</v>
      </c>
      <c r="O16" s="9">
        <v>42979</v>
      </c>
      <c r="P16" s="47">
        <v>25</v>
      </c>
      <c r="Q16" s="47">
        <v>2360</v>
      </c>
      <c r="R16" s="47" t="s">
        <v>187</v>
      </c>
      <c r="S16" s="47" t="s">
        <v>107</v>
      </c>
      <c r="T16" s="48">
        <v>1990</v>
      </c>
    </row>
    <row r="17" spans="1:20" x14ac:dyDescent="0.55000000000000004">
      <c r="J17" s="46" t="s">
        <v>238</v>
      </c>
      <c r="K17" s="47" t="s">
        <v>18</v>
      </c>
      <c r="L17" s="47" t="s">
        <v>60</v>
      </c>
      <c r="M17" s="47">
        <v>3</v>
      </c>
      <c r="N17" s="9">
        <v>35066</v>
      </c>
      <c r="O17" s="9">
        <v>42614</v>
      </c>
      <c r="P17" s="47">
        <v>23</v>
      </c>
      <c r="Q17" s="47">
        <v>2362</v>
      </c>
      <c r="R17" s="47" t="s">
        <v>188</v>
      </c>
      <c r="S17" s="47" t="s">
        <v>107</v>
      </c>
      <c r="T17" s="48">
        <v>5720</v>
      </c>
    </row>
    <row r="18" spans="1:20" s="12" customFormat="1" x14ac:dyDescent="0.55000000000000004">
      <c r="A18" s="19"/>
      <c r="C18" s="30"/>
      <c r="D18" s="30"/>
      <c r="E18" s="30"/>
      <c r="F18" s="30"/>
      <c r="G18" s="30"/>
      <c r="H18" s="30"/>
      <c r="I18" s="30"/>
      <c r="J18" s="46" t="s">
        <v>239</v>
      </c>
      <c r="K18" s="47" t="s">
        <v>19</v>
      </c>
      <c r="L18" s="47" t="s">
        <v>61</v>
      </c>
      <c r="M18" s="47">
        <v>6</v>
      </c>
      <c r="N18" s="9">
        <v>31296</v>
      </c>
      <c r="O18" s="9">
        <v>42248</v>
      </c>
      <c r="P18" s="47">
        <v>34</v>
      </c>
      <c r="Q18" s="47">
        <v>2363</v>
      </c>
      <c r="R18" s="47" t="s">
        <v>189</v>
      </c>
      <c r="S18" s="47" t="s">
        <v>107</v>
      </c>
      <c r="T18" s="48">
        <v>8135</v>
      </c>
    </row>
    <row r="19" spans="1:20" x14ac:dyDescent="0.55000000000000004">
      <c r="J19" s="46" t="s">
        <v>240</v>
      </c>
      <c r="K19" s="47" t="s">
        <v>23</v>
      </c>
      <c r="L19" s="47" t="s">
        <v>62</v>
      </c>
      <c r="M19" s="47">
        <v>2</v>
      </c>
      <c r="N19" s="9">
        <v>32076</v>
      </c>
      <c r="O19" s="9">
        <v>43344</v>
      </c>
      <c r="P19" s="47">
        <v>31</v>
      </c>
      <c r="Q19" s="47">
        <v>2364</v>
      </c>
      <c r="R19" s="47" t="s">
        <v>190</v>
      </c>
      <c r="S19" s="47" t="s">
        <v>107</v>
      </c>
      <c r="T19" s="48">
        <v>8348</v>
      </c>
    </row>
    <row r="20" spans="1:20" x14ac:dyDescent="0.55000000000000004">
      <c r="J20" s="46" t="s">
        <v>241</v>
      </c>
      <c r="K20" s="47" t="s">
        <v>25</v>
      </c>
      <c r="L20" s="47" t="s">
        <v>63</v>
      </c>
      <c r="M20" s="47">
        <v>8</v>
      </c>
      <c r="N20" s="9">
        <v>36062</v>
      </c>
      <c r="O20" s="9">
        <v>42979</v>
      </c>
      <c r="P20" s="47">
        <v>21</v>
      </c>
      <c r="Q20" s="47">
        <v>2400</v>
      </c>
      <c r="R20" s="47" t="s">
        <v>191</v>
      </c>
      <c r="S20" s="47" t="s">
        <v>108</v>
      </c>
      <c r="T20" s="48">
        <v>7256</v>
      </c>
    </row>
    <row r="21" spans="1:20" x14ac:dyDescent="0.55000000000000004">
      <c r="J21" s="46" t="s">
        <v>242</v>
      </c>
      <c r="K21" s="47" t="s">
        <v>28</v>
      </c>
      <c r="L21" s="47" t="s">
        <v>64</v>
      </c>
      <c r="M21" s="47">
        <v>9</v>
      </c>
      <c r="N21" s="9">
        <v>31846</v>
      </c>
      <c r="O21" s="9">
        <v>42979</v>
      </c>
      <c r="P21" s="47">
        <v>32</v>
      </c>
      <c r="Q21" s="47">
        <v>2414</v>
      </c>
      <c r="R21" s="47" t="s">
        <v>192</v>
      </c>
      <c r="S21" s="47" t="s">
        <v>108</v>
      </c>
      <c r="T21" s="48">
        <v>1916</v>
      </c>
    </row>
    <row r="22" spans="1:20" x14ac:dyDescent="0.55000000000000004">
      <c r="J22" s="46" t="s">
        <v>243</v>
      </c>
      <c r="K22" s="47" t="s">
        <v>29</v>
      </c>
      <c r="L22" s="47" t="s">
        <v>65</v>
      </c>
      <c r="M22" s="47">
        <v>1</v>
      </c>
      <c r="N22" s="9">
        <v>33696</v>
      </c>
      <c r="O22" s="9">
        <v>42614</v>
      </c>
      <c r="P22" s="47">
        <v>27</v>
      </c>
      <c r="Q22" s="47">
        <v>2416</v>
      </c>
      <c r="R22" s="47" t="s">
        <v>193</v>
      </c>
      <c r="S22" s="47" t="s">
        <v>108</v>
      </c>
      <c r="T22" s="48">
        <v>8253</v>
      </c>
    </row>
    <row r="23" spans="1:20" x14ac:dyDescent="0.55000000000000004">
      <c r="J23" s="46" t="s">
        <v>244</v>
      </c>
      <c r="K23" s="47" t="s">
        <v>31</v>
      </c>
      <c r="L23" s="47" t="s">
        <v>66</v>
      </c>
      <c r="M23" s="47">
        <v>3</v>
      </c>
      <c r="N23" s="9">
        <v>33272</v>
      </c>
      <c r="O23" s="9">
        <v>42248</v>
      </c>
      <c r="P23" s="47">
        <v>28</v>
      </c>
      <c r="Q23" s="47">
        <v>2503</v>
      </c>
      <c r="R23" s="47" t="s">
        <v>194</v>
      </c>
      <c r="S23" s="47" t="s">
        <v>106</v>
      </c>
      <c r="T23" s="48">
        <v>2577</v>
      </c>
    </row>
    <row r="24" spans="1:20" x14ac:dyDescent="0.55000000000000004">
      <c r="J24" s="46" t="s">
        <v>245</v>
      </c>
      <c r="K24" s="47" t="s">
        <v>33</v>
      </c>
      <c r="L24" s="47" t="s">
        <v>67</v>
      </c>
      <c r="M24" s="47">
        <v>5</v>
      </c>
      <c r="N24" s="9">
        <v>36075</v>
      </c>
      <c r="O24" s="9">
        <v>43344</v>
      </c>
      <c r="P24" s="47">
        <v>21</v>
      </c>
      <c r="Q24" s="47">
        <v>2512</v>
      </c>
      <c r="R24" s="47" t="s">
        <v>195</v>
      </c>
      <c r="S24" s="47" t="s">
        <v>106</v>
      </c>
      <c r="T24" s="48">
        <v>6200</v>
      </c>
    </row>
    <row r="25" spans="1:20" x14ac:dyDescent="0.55000000000000004">
      <c r="J25" s="46" t="s">
        <v>246</v>
      </c>
      <c r="K25" s="47" t="s">
        <v>35</v>
      </c>
      <c r="L25" s="47" t="s">
        <v>68</v>
      </c>
      <c r="M25" s="47">
        <v>7</v>
      </c>
      <c r="N25" s="9">
        <v>33335</v>
      </c>
      <c r="O25" s="9">
        <v>42979</v>
      </c>
      <c r="P25" s="47">
        <v>28</v>
      </c>
      <c r="Q25" s="47">
        <v>2514</v>
      </c>
      <c r="R25" s="47" t="s">
        <v>196</v>
      </c>
      <c r="S25" s="47" t="s">
        <v>106</v>
      </c>
      <c r="T25" s="48">
        <v>7584</v>
      </c>
    </row>
    <row r="26" spans="1:20" x14ac:dyDescent="0.55000000000000004">
      <c r="J26" s="46" t="s">
        <v>247</v>
      </c>
      <c r="K26" s="47" t="s">
        <v>37</v>
      </c>
      <c r="L26" s="47" t="s">
        <v>60</v>
      </c>
      <c r="M26" s="47">
        <v>8</v>
      </c>
      <c r="N26" s="9">
        <v>36225</v>
      </c>
      <c r="O26" s="9">
        <v>42979</v>
      </c>
      <c r="P26" s="47">
        <v>20</v>
      </c>
      <c r="Q26" s="47">
        <v>2515</v>
      </c>
      <c r="R26" s="47" t="s">
        <v>197</v>
      </c>
      <c r="S26" s="47" t="s">
        <v>106</v>
      </c>
      <c r="T26" s="48">
        <v>4420</v>
      </c>
    </row>
    <row r="27" spans="1:20" x14ac:dyDescent="0.55000000000000004">
      <c r="J27" s="46" t="s">
        <v>248</v>
      </c>
      <c r="K27" s="47" t="s">
        <v>38</v>
      </c>
      <c r="L27" s="47" t="s">
        <v>69</v>
      </c>
      <c r="M27" s="47">
        <v>5</v>
      </c>
      <c r="N27" s="9">
        <v>31567</v>
      </c>
      <c r="O27" s="9">
        <v>42614</v>
      </c>
      <c r="P27" s="47">
        <v>33</v>
      </c>
      <c r="Q27" s="47">
        <v>2520</v>
      </c>
      <c r="R27" s="47" t="s">
        <v>198</v>
      </c>
      <c r="S27" s="47" t="s">
        <v>108</v>
      </c>
      <c r="T27" s="48">
        <v>6255</v>
      </c>
    </row>
    <row r="28" spans="1:20" x14ac:dyDescent="0.55000000000000004">
      <c r="J28" s="46" t="s">
        <v>249</v>
      </c>
      <c r="K28" s="47" t="s">
        <v>39</v>
      </c>
      <c r="L28" s="47" t="s">
        <v>70</v>
      </c>
      <c r="M28" s="47">
        <v>10</v>
      </c>
      <c r="N28" s="9">
        <v>32261</v>
      </c>
      <c r="O28" s="9">
        <v>42248</v>
      </c>
      <c r="P28" s="47">
        <v>31</v>
      </c>
      <c r="Q28" s="47">
        <v>2537</v>
      </c>
      <c r="R28" s="47" t="s">
        <v>199</v>
      </c>
      <c r="S28" s="47" t="s">
        <v>106</v>
      </c>
      <c r="T28" s="48">
        <v>1462</v>
      </c>
    </row>
    <row r="29" spans="1:20" x14ac:dyDescent="0.55000000000000004">
      <c r="J29" s="46" t="s">
        <v>250</v>
      </c>
      <c r="K29" s="47" t="s">
        <v>40</v>
      </c>
      <c r="L29" s="47" t="s">
        <v>71</v>
      </c>
      <c r="M29" s="47">
        <v>2</v>
      </c>
      <c r="N29" s="9">
        <v>35325</v>
      </c>
      <c r="O29" s="9">
        <v>43344</v>
      </c>
      <c r="P29" s="47">
        <v>23</v>
      </c>
      <c r="Q29" s="47">
        <v>2538</v>
      </c>
      <c r="R29" s="47" t="s">
        <v>200</v>
      </c>
      <c r="S29" s="47" t="s">
        <v>106</v>
      </c>
      <c r="T29" s="48">
        <v>1370</v>
      </c>
    </row>
    <row r="30" spans="1:20" x14ac:dyDescent="0.55000000000000004">
      <c r="J30" s="46" t="s">
        <v>251</v>
      </c>
      <c r="K30" s="47" t="s">
        <v>40</v>
      </c>
      <c r="L30" s="47" t="s">
        <v>72</v>
      </c>
      <c r="M30" s="47">
        <v>4</v>
      </c>
      <c r="N30" s="9">
        <v>31624</v>
      </c>
      <c r="O30" s="9">
        <v>42979</v>
      </c>
      <c r="P30" s="47">
        <v>33</v>
      </c>
      <c r="Q30" s="47">
        <v>2540</v>
      </c>
      <c r="R30" s="47" t="s">
        <v>201</v>
      </c>
      <c r="S30" s="47" t="s">
        <v>109</v>
      </c>
      <c r="T30" s="48">
        <v>4296</v>
      </c>
    </row>
    <row r="31" spans="1:20" x14ac:dyDescent="0.55000000000000004">
      <c r="J31" s="46" t="s">
        <v>252</v>
      </c>
      <c r="K31" s="47" t="s">
        <v>41</v>
      </c>
      <c r="L31" s="47" t="s">
        <v>73</v>
      </c>
      <c r="M31" s="47">
        <v>2</v>
      </c>
      <c r="N31" s="9">
        <v>32602</v>
      </c>
      <c r="O31" s="9">
        <v>42979</v>
      </c>
      <c r="P31" s="47">
        <v>30</v>
      </c>
      <c r="Q31" s="47">
        <v>2542</v>
      </c>
      <c r="R31" s="47" t="s">
        <v>202</v>
      </c>
      <c r="S31" s="47" t="s">
        <v>106</v>
      </c>
      <c r="T31" s="48">
        <v>8185</v>
      </c>
    </row>
    <row r="32" spans="1:20" x14ac:dyDescent="0.55000000000000004">
      <c r="J32" s="46" t="s">
        <v>253</v>
      </c>
      <c r="K32" s="47" t="s">
        <v>42</v>
      </c>
      <c r="L32" s="47" t="s">
        <v>74</v>
      </c>
      <c r="M32" s="47">
        <v>8</v>
      </c>
      <c r="N32" s="9">
        <v>31049</v>
      </c>
      <c r="O32" s="9">
        <v>42614</v>
      </c>
      <c r="P32" s="47">
        <v>34</v>
      </c>
      <c r="Q32" s="47">
        <v>2543</v>
      </c>
      <c r="R32" s="47" t="s">
        <v>203</v>
      </c>
      <c r="S32" s="47" t="s">
        <v>106</v>
      </c>
      <c r="T32" s="48">
        <v>4480</v>
      </c>
    </row>
    <row r="33" spans="10:20" x14ac:dyDescent="0.55000000000000004">
      <c r="J33" s="46" t="s">
        <v>254</v>
      </c>
      <c r="K33" s="47" t="s">
        <v>43</v>
      </c>
      <c r="L33" s="47" t="s">
        <v>75</v>
      </c>
      <c r="M33" s="47">
        <v>6</v>
      </c>
      <c r="N33" s="9">
        <v>33544</v>
      </c>
      <c r="O33" s="9">
        <v>42248</v>
      </c>
      <c r="P33" s="47">
        <v>27</v>
      </c>
      <c r="Q33" s="47">
        <v>2544</v>
      </c>
      <c r="R33" s="47" t="s">
        <v>204</v>
      </c>
      <c r="S33" s="47" t="s">
        <v>109</v>
      </c>
      <c r="T33" s="48">
        <v>1107</v>
      </c>
    </row>
    <row r="34" spans="10:20" x14ac:dyDescent="0.55000000000000004">
      <c r="J34" s="46" t="s">
        <v>255</v>
      </c>
      <c r="K34" s="47" t="s">
        <v>44</v>
      </c>
      <c r="L34" s="47" t="s">
        <v>72</v>
      </c>
      <c r="M34" s="47">
        <v>7</v>
      </c>
      <c r="N34" s="9">
        <v>35497</v>
      </c>
      <c r="O34" s="9">
        <v>43344</v>
      </c>
      <c r="P34" s="47">
        <v>22</v>
      </c>
      <c r="Q34" s="47">
        <v>2552</v>
      </c>
      <c r="R34" s="47" t="s">
        <v>205</v>
      </c>
      <c r="S34" s="47" t="s">
        <v>106</v>
      </c>
      <c r="T34" s="48">
        <v>2418</v>
      </c>
    </row>
    <row r="35" spans="10:20" x14ac:dyDescent="0.55000000000000004">
      <c r="J35" s="46" t="s">
        <v>256</v>
      </c>
      <c r="K35" s="47" t="s">
        <v>2</v>
      </c>
      <c r="L35" s="47" t="s">
        <v>76</v>
      </c>
      <c r="M35" s="47">
        <v>2</v>
      </c>
      <c r="N35" s="9">
        <v>33572</v>
      </c>
      <c r="O35" s="9">
        <v>42979</v>
      </c>
      <c r="P35" s="47">
        <v>27</v>
      </c>
      <c r="Q35" s="47">
        <v>2553</v>
      </c>
      <c r="R35" s="47" t="s">
        <v>206</v>
      </c>
      <c r="S35" s="47" t="s">
        <v>106</v>
      </c>
      <c r="T35" s="48">
        <v>4971</v>
      </c>
    </row>
    <row r="36" spans="10:20" x14ac:dyDescent="0.55000000000000004">
      <c r="J36" s="46" t="s">
        <v>257</v>
      </c>
      <c r="K36" s="47" t="s">
        <v>3</v>
      </c>
      <c r="L36" s="47" t="s">
        <v>77</v>
      </c>
      <c r="M36" s="47">
        <v>6</v>
      </c>
      <c r="N36" s="9">
        <v>32237</v>
      </c>
      <c r="O36" s="9">
        <v>42979</v>
      </c>
      <c r="P36" s="47">
        <v>31</v>
      </c>
      <c r="Q36" s="47">
        <v>2554</v>
      </c>
      <c r="R36" s="47" t="s">
        <v>207</v>
      </c>
      <c r="S36" s="47" t="s">
        <v>106</v>
      </c>
      <c r="T36" s="48">
        <v>5886</v>
      </c>
    </row>
    <row r="37" spans="10:20" x14ac:dyDescent="0.55000000000000004">
      <c r="J37" s="46" t="s">
        <v>258</v>
      </c>
      <c r="K37" s="47" t="s">
        <v>4</v>
      </c>
      <c r="L37" s="47" t="s">
        <v>78</v>
      </c>
      <c r="M37" s="47">
        <v>7</v>
      </c>
      <c r="N37" s="9">
        <v>36052</v>
      </c>
      <c r="O37" s="9">
        <v>42614</v>
      </c>
      <c r="P37" s="47">
        <v>21</v>
      </c>
      <c r="Q37" s="47">
        <v>2555</v>
      </c>
      <c r="R37" s="47" t="s">
        <v>208</v>
      </c>
      <c r="S37" s="47" t="s">
        <v>106</v>
      </c>
      <c r="T37" s="48">
        <v>4204</v>
      </c>
    </row>
    <row r="38" spans="10:20" x14ac:dyDescent="0.55000000000000004">
      <c r="J38" s="46" t="s">
        <v>259</v>
      </c>
      <c r="K38" s="47" t="s">
        <v>5</v>
      </c>
      <c r="L38" s="47" t="s">
        <v>79</v>
      </c>
      <c r="M38" s="47">
        <v>1</v>
      </c>
      <c r="N38" s="9">
        <v>33573</v>
      </c>
      <c r="O38" s="9">
        <v>42248</v>
      </c>
      <c r="P38" s="47">
        <v>27</v>
      </c>
      <c r="Q38" s="47">
        <v>2742</v>
      </c>
      <c r="R38" s="47" t="s">
        <v>209</v>
      </c>
      <c r="S38" s="47" t="s">
        <v>106</v>
      </c>
      <c r="T38" s="48">
        <v>1859</v>
      </c>
    </row>
    <row r="39" spans="10:20" x14ac:dyDescent="0.55000000000000004">
      <c r="J39" s="46" t="s">
        <v>260</v>
      </c>
      <c r="K39" s="47" t="s">
        <v>6</v>
      </c>
      <c r="L39" s="47" t="s">
        <v>80</v>
      </c>
      <c r="M39" s="47">
        <v>6</v>
      </c>
      <c r="N39" s="9">
        <v>33061</v>
      </c>
      <c r="O39" s="9">
        <v>43344</v>
      </c>
      <c r="P39" s="47">
        <v>29</v>
      </c>
      <c r="Q39" s="47">
        <v>2743</v>
      </c>
      <c r="R39" s="47" t="s">
        <v>210</v>
      </c>
      <c r="S39" s="47" t="s">
        <v>106</v>
      </c>
      <c r="T39" s="48">
        <v>4784</v>
      </c>
    </row>
    <row r="40" spans="10:20" x14ac:dyDescent="0.55000000000000004">
      <c r="J40" s="46" t="s">
        <v>261</v>
      </c>
      <c r="K40" s="47" t="s">
        <v>9</v>
      </c>
      <c r="L40" s="47" t="s">
        <v>60</v>
      </c>
      <c r="M40" s="47">
        <v>3</v>
      </c>
      <c r="N40" s="9">
        <v>35643</v>
      </c>
      <c r="O40" s="9">
        <v>42979</v>
      </c>
      <c r="P40" s="47">
        <v>22</v>
      </c>
      <c r="Q40" s="47">
        <v>2744</v>
      </c>
      <c r="R40" s="47" t="s">
        <v>211</v>
      </c>
      <c r="S40" s="47" t="s">
        <v>106</v>
      </c>
      <c r="T40" s="48">
        <v>7190</v>
      </c>
    </row>
    <row r="41" spans="10:20" x14ac:dyDescent="0.55000000000000004">
      <c r="J41" s="46" t="s">
        <v>262</v>
      </c>
      <c r="K41" s="47" t="s">
        <v>11</v>
      </c>
      <c r="L41" s="47" t="s">
        <v>81</v>
      </c>
      <c r="M41" s="47">
        <v>7</v>
      </c>
      <c r="N41" s="9">
        <v>35038</v>
      </c>
      <c r="O41" s="9">
        <v>42979</v>
      </c>
      <c r="P41" s="47">
        <v>23</v>
      </c>
      <c r="Q41" s="47">
        <v>2745</v>
      </c>
      <c r="R41" s="47" t="s">
        <v>212</v>
      </c>
      <c r="S41" s="47" t="s">
        <v>106</v>
      </c>
      <c r="T41" s="48">
        <v>8167</v>
      </c>
    </row>
    <row r="42" spans="10:20" x14ac:dyDescent="0.55000000000000004">
      <c r="J42" s="46" t="s">
        <v>263</v>
      </c>
      <c r="K42" s="47" t="s">
        <v>12</v>
      </c>
      <c r="L42" s="47" t="s">
        <v>82</v>
      </c>
      <c r="M42" s="47">
        <v>8</v>
      </c>
      <c r="N42" s="9">
        <v>32590</v>
      </c>
      <c r="O42" s="9">
        <v>42614</v>
      </c>
      <c r="P42" s="47">
        <v>30</v>
      </c>
      <c r="Q42" s="47">
        <v>2746</v>
      </c>
      <c r="R42" s="47" t="s">
        <v>213</v>
      </c>
      <c r="S42" s="47" t="s">
        <v>106</v>
      </c>
      <c r="T42" s="48">
        <v>8028</v>
      </c>
    </row>
    <row r="43" spans="10:20" x14ac:dyDescent="0.55000000000000004">
      <c r="J43" s="46" t="s">
        <v>264</v>
      </c>
      <c r="K43" s="47" t="s">
        <v>15</v>
      </c>
      <c r="L43" s="47" t="s">
        <v>83</v>
      </c>
      <c r="M43" s="47">
        <v>9</v>
      </c>
      <c r="N43" s="9">
        <v>33978</v>
      </c>
      <c r="O43" s="9">
        <v>42248</v>
      </c>
      <c r="P43" s="47">
        <v>26</v>
      </c>
      <c r="Q43" s="47">
        <v>2762</v>
      </c>
      <c r="R43" s="47" t="s">
        <v>214</v>
      </c>
      <c r="S43" s="47" t="s">
        <v>106</v>
      </c>
      <c r="T43" s="48">
        <v>7730</v>
      </c>
    </row>
    <row r="44" spans="10:20" x14ac:dyDescent="0.55000000000000004">
      <c r="J44" s="46" t="s">
        <v>265</v>
      </c>
      <c r="K44" s="47" t="s">
        <v>16</v>
      </c>
      <c r="L44" s="47" t="s">
        <v>84</v>
      </c>
      <c r="M44" s="47">
        <v>2</v>
      </c>
      <c r="N44" s="9">
        <v>31963</v>
      </c>
      <c r="O44" s="9">
        <v>43344</v>
      </c>
      <c r="P44" s="47">
        <v>32</v>
      </c>
      <c r="Q44" s="47">
        <v>2802</v>
      </c>
      <c r="R44" s="47" t="s">
        <v>215</v>
      </c>
      <c r="S44" s="47" t="s">
        <v>107</v>
      </c>
      <c r="T44" s="48">
        <v>1574</v>
      </c>
    </row>
    <row r="45" spans="10:20" x14ac:dyDescent="0.55000000000000004">
      <c r="J45" s="46" t="s">
        <v>266</v>
      </c>
      <c r="K45" s="47" t="s">
        <v>20</v>
      </c>
      <c r="L45" s="47" t="s">
        <v>85</v>
      </c>
      <c r="M45" s="47">
        <v>3</v>
      </c>
      <c r="N45" s="9">
        <v>36201</v>
      </c>
      <c r="O45" s="9">
        <v>42979</v>
      </c>
      <c r="P45" s="47">
        <v>20</v>
      </c>
      <c r="Q45" s="47">
        <v>2822</v>
      </c>
      <c r="R45" s="47" t="s">
        <v>216</v>
      </c>
      <c r="S45" s="47" t="s">
        <v>107</v>
      </c>
      <c r="T45" s="48">
        <v>8804</v>
      </c>
    </row>
    <row r="46" spans="10:20" x14ac:dyDescent="0.55000000000000004">
      <c r="J46" s="46" t="s">
        <v>267</v>
      </c>
      <c r="K46" s="47" t="s">
        <v>21</v>
      </c>
      <c r="L46" s="47" t="s">
        <v>86</v>
      </c>
      <c r="M46" s="47">
        <v>2</v>
      </c>
      <c r="N46" s="9">
        <v>33544</v>
      </c>
      <c r="O46" s="9">
        <v>42979</v>
      </c>
      <c r="P46" s="47">
        <v>27</v>
      </c>
      <c r="Q46" s="47">
        <v>2824</v>
      </c>
      <c r="R46" s="47" t="s">
        <v>217</v>
      </c>
      <c r="S46" s="47" t="s">
        <v>107</v>
      </c>
      <c r="T46" s="48">
        <v>6689</v>
      </c>
    </row>
    <row r="47" spans="10:20" x14ac:dyDescent="0.55000000000000004">
      <c r="J47" s="46" t="s">
        <v>268</v>
      </c>
      <c r="K47" s="47" t="s">
        <v>22</v>
      </c>
      <c r="L47" s="47" t="s">
        <v>87</v>
      </c>
      <c r="M47" s="47">
        <v>2</v>
      </c>
      <c r="N47" s="9">
        <v>35991</v>
      </c>
      <c r="O47" s="9">
        <v>42614</v>
      </c>
      <c r="P47" s="47">
        <v>21</v>
      </c>
      <c r="Q47" s="47">
        <v>2825</v>
      </c>
      <c r="R47" s="47" t="s">
        <v>218</v>
      </c>
      <c r="S47" s="47" t="s">
        <v>107</v>
      </c>
      <c r="T47" s="48">
        <v>3058</v>
      </c>
    </row>
    <row r="48" spans="10:20" x14ac:dyDescent="0.55000000000000004">
      <c r="J48" s="46" t="s">
        <v>269</v>
      </c>
      <c r="K48" s="47" t="s">
        <v>24</v>
      </c>
      <c r="L48" s="47" t="s">
        <v>88</v>
      </c>
      <c r="M48" s="47">
        <v>5</v>
      </c>
      <c r="N48" s="9">
        <v>32146</v>
      </c>
      <c r="O48" s="9">
        <v>42248</v>
      </c>
      <c r="P48" s="47">
        <v>31</v>
      </c>
      <c r="Q48" s="47">
        <v>2826</v>
      </c>
      <c r="R48" s="47" t="s">
        <v>219</v>
      </c>
      <c r="S48" s="47" t="s">
        <v>107</v>
      </c>
      <c r="T48" s="48">
        <v>8321</v>
      </c>
    </row>
    <row r="49" spans="10:20" x14ac:dyDescent="0.55000000000000004">
      <c r="J49" s="46" t="s">
        <v>270</v>
      </c>
      <c r="K49" s="47" t="s">
        <v>26</v>
      </c>
      <c r="L49" s="47" t="s">
        <v>75</v>
      </c>
      <c r="M49" s="47">
        <v>1</v>
      </c>
      <c r="N49" s="9">
        <v>36416</v>
      </c>
      <c r="O49" s="9">
        <v>43344</v>
      </c>
      <c r="P49" s="47">
        <v>20</v>
      </c>
      <c r="Q49" s="47">
        <v>2827</v>
      </c>
      <c r="R49" s="47" t="s">
        <v>220</v>
      </c>
      <c r="S49" s="47" t="s">
        <v>107</v>
      </c>
      <c r="T49" s="48">
        <v>2463</v>
      </c>
    </row>
    <row r="50" spans="10:20" x14ac:dyDescent="0.55000000000000004">
      <c r="J50" s="46" t="s">
        <v>271</v>
      </c>
      <c r="K50" s="47" t="s">
        <v>27</v>
      </c>
      <c r="L50" s="47" t="s">
        <v>63</v>
      </c>
      <c r="M50" s="47">
        <v>1</v>
      </c>
      <c r="N50" s="9">
        <v>33612</v>
      </c>
      <c r="O50" s="9">
        <v>42979</v>
      </c>
      <c r="P50" s="47">
        <v>27</v>
      </c>
      <c r="Q50" s="47">
        <v>2842</v>
      </c>
      <c r="R50" s="47" t="s">
        <v>221</v>
      </c>
      <c r="S50" s="47" t="s">
        <v>107</v>
      </c>
      <c r="T50" s="48">
        <v>2002</v>
      </c>
    </row>
    <row r="51" spans="10:20" x14ac:dyDescent="0.55000000000000004">
      <c r="J51" s="46" t="s">
        <v>272</v>
      </c>
      <c r="K51" s="47" t="s">
        <v>30</v>
      </c>
      <c r="L51" s="47" t="s">
        <v>89</v>
      </c>
      <c r="M51" s="47">
        <v>9</v>
      </c>
      <c r="N51" s="9">
        <v>32231</v>
      </c>
      <c r="O51" s="9">
        <v>42979</v>
      </c>
      <c r="P51" s="47">
        <v>31</v>
      </c>
      <c r="Q51" s="47">
        <v>2843</v>
      </c>
      <c r="R51" s="47" t="s">
        <v>222</v>
      </c>
      <c r="S51" s="47" t="s">
        <v>107</v>
      </c>
      <c r="T51" s="48">
        <v>2189</v>
      </c>
    </row>
    <row r="52" spans="10:20" x14ac:dyDescent="0.55000000000000004">
      <c r="J52" s="46" t="s">
        <v>273</v>
      </c>
      <c r="K52" s="47" t="s">
        <v>32</v>
      </c>
      <c r="L52" s="47" t="s">
        <v>90</v>
      </c>
      <c r="M52" s="47">
        <v>2</v>
      </c>
      <c r="N52" s="9">
        <v>33758</v>
      </c>
      <c r="O52" s="9">
        <v>42614</v>
      </c>
      <c r="P52" s="47">
        <v>27</v>
      </c>
      <c r="Q52" s="47">
        <v>2852</v>
      </c>
      <c r="R52" s="47" t="s">
        <v>223</v>
      </c>
      <c r="S52" s="47" t="s">
        <v>107</v>
      </c>
      <c r="T52" s="48">
        <v>2186</v>
      </c>
    </row>
    <row r="53" spans="10:20" x14ac:dyDescent="0.55000000000000004">
      <c r="J53" s="46" t="s">
        <v>274</v>
      </c>
      <c r="K53" s="47" t="s">
        <v>34</v>
      </c>
      <c r="L53" s="47" t="s">
        <v>55</v>
      </c>
      <c r="M53" s="47">
        <v>10</v>
      </c>
      <c r="N53" s="9">
        <v>32883</v>
      </c>
      <c r="O53" s="9">
        <v>42248</v>
      </c>
      <c r="P53" s="47">
        <v>29</v>
      </c>
      <c r="Q53" s="47">
        <v>2900</v>
      </c>
      <c r="R53" s="47" t="s">
        <v>182</v>
      </c>
      <c r="S53" s="47" t="s">
        <v>107</v>
      </c>
      <c r="T53" s="48">
        <v>3449</v>
      </c>
    </row>
    <row r="54" spans="10:20" x14ac:dyDescent="0.55000000000000004">
      <c r="J54" s="46" t="s">
        <v>275</v>
      </c>
      <c r="K54" s="47" t="s">
        <v>36</v>
      </c>
      <c r="L54" s="47" t="s">
        <v>91</v>
      </c>
      <c r="M54" s="47">
        <v>10</v>
      </c>
      <c r="N54" s="9">
        <v>31830</v>
      </c>
      <c r="O54" s="9">
        <v>43344</v>
      </c>
      <c r="P54" s="47">
        <v>32</v>
      </c>
      <c r="Q54" s="47">
        <v>2902</v>
      </c>
      <c r="R54" s="47" t="s">
        <v>224</v>
      </c>
      <c r="S54" s="47" t="s">
        <v>107</v>
      </c>
      <c r="T54" s="48">
        <v>6377</v>
      </c>
    </row>
  </sheetData>
  <dataValidations count="1">
    <dataValidation type="date" operator="lessThan" allowBlank="1" showInputMessage="1" showErrorMessage="1" sqref="N11:N54" xr:uid="{6591FE8B-C9F6-4F2E-BA4F-BD73C5A5E03E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1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2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3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32"/>
  <sheetViews>
    <sheetView zoomScale="115" zoomScaleNormal="115" workbookViewId="0">
      <selection activeCell="F24" sqref="F24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1" style="30"/>
    <col min="4" max="4" width="15.68359375" style="30" customWidth="1"/>
    <col min="5" max="7" width="11" style="30"/>
    <col min="8" max="8" width="16.26171875" style="30" bestFit="1" customWidth="1"/>
    <col min="9" max="16384" width="11" style="30"/>
  </cols>
  <sheetData>
    <row r="1" spans="1:8" x14ac:dyDescent="0.55000000000000004">
      <c r="A1">
        <v>5</v>
      </c>
    </row>
    <row r="2" spans="1:8" x14ac:dyDescent="0.55000000000000004">
      <c r="A2"/>
    </row>
    <row r="10" spans="1:8" x14ac:dyDescent="0.55000000000000004">
      <c r="A10" s="12" t="s">
        <v>280</v>
      </c>
      <c r="C10"/>
      <c r="E10" s="22" t="s">
        <v>117</v>
      </c>
    </row>
    <row r="11" spans="1:8" x14ac:dyDescent="0.55000000000000004">
      <c r="A11" s="12" t="s">
        <v>278</v>
      </c>
      <c r="C11"/>
      <c r="E11" s="50">
        <v>1210</v>
      </c>
    </row>
    <row r="12" spans="1:8" x14ac:dyDescent="0.55000000000000004">
      <c r="A12" s="12" t="s">
        <v>279</v>
      </c>
      <c r="C12"/>
      <c r="E12" s="50">
        <v>1709</v>
      </c>
    </row>
    <row r="13" spans="1:8" x14ac:dyDescent="0.55000000000000004">
      <c r="A13" s="12" t="s">
        <v>285</v>
      </c>
      <c r="B13" s="20"/>
      <c r="C13"/>
      <c r="E13" s="50">
        <v>2056</v>
      </c>
    </row>
    <row r="14" spans="1:8" x14ac:dyDescent="0.55000000000000004">
      <c r="E14" s="50">
        <v>3995</v>
      </c>
    </row>
    <row r="15" spans="1:8" x14ac:dyDescent="0.55000000000000004">
      <c r="E15" s="50">
        <v>1991</v>
      </c>
    </row>
    <row r="16" spans="1:8" s="12" customFormat="1" x14ac:dyDescent="0.55000000000000004">
      <c r="A16" s="19"/>
      <c r="C16" s="30"/>
      <c r="D16" s="30"/>
      <c r="E16" s="50">
        <v>2020</v>
      </c>
      <c r="F16" s="30"/>
      <c r="G16" s="30"/>
      <c r="H16" s="30"/>
    </row>
    <row r="17" spans="2:9" x14ac:dyDescent="0.55000000000000004">
      <c r="E17" s="50">
        <v>3097</v>
      </c>
    </row>
    <row r="18" spans="2:9" x14ac:dyDescent="0.55000000000000004">
      <c r="E18" s="50">
        <v>3879</v>
      </c>
    </row>
    <row r="19" spans="2:9" x14ac:dyDescent="0.55000000000000004">
      <c r="E19" s="50">
        <v>3672</v>
      </c>
    </row>
    <row r="20" spans="2:9" x14ac:dyDescent="0.55000000000000004">
      <c r="E20" s="50">
        <v>2215</v>
      </c>
    </row>
    <row r="21" spans="2:9" x14ac:dyDescent="0.55000000000000004">
      <c r="E21" s="50">
        <v>3907</v>
      </c>
    </row>
    <row r="22" spans="2:9" x14ac:dyDescent="0.55000000000000004">
      <c r="E22" s="50">
        <v>3337</v>
      </c>
    </row>
    <row r="23" spans="2:9" x14ac:dyDescent="0.55000000000000004">
      <c r="E23" s="50">
        <v>3256</v>
      </c>
    </row>
    <row r="24" spans="2:9" x14ac:dyDescent="0.55000000000000004">
      <c r="E24" s="50">
        <v>1475</v>
      </c>
    </row>
    <row r="25" spans="2:9" x14ac:dyDescent="0.55000000000000004">
      <c r="E25" s="50">
        <v>3737</v>
      </c>
    </row>
    <row r="26" spans="2:9" x14ac:dyDescent="0.55000000000000004">
      <c r="E26" s="50">
        <v>2433</v>
      </c>
      <c r="H26" s="19" t="s">
        <v>102</v>
      </c>
    </row>
    <row r="27" spans="2:9" x14ac:dyDescent="0.55000000000000004">
      <c r="E27" s="50">
        <v>2552</v>
      </c>
    </row>
    <row r="28" spans="2:9" x14ac:dyDescent="0.55000000000000004">
      <c r="B28"/>
      <c r="D28" s="22" t="s">
        <v>281</v>
      </c>
      <c r="E28" s="52"/>
      <c r="H28" s="22" t="s">
        <v>281</v>
      </c>
      <c r="I28" s="52">
        <v>46541</v>
      </c>
    </row>
    <row r="29" spans="2:9" x14ac:dyDescent="0.55000000000000004">
      <c r="B29"/>
    </row>
    <row r="30" spans="2:9" x14ac:dyDescent="0.55000000000000004">
      <c r="B30"/>
      <c r="D30" s="19" t="s">
        <v>282</v>
      </c>
      <c r="E30" s="52"/>
      <c r="H30" s="19" t="s">
        <v>282</v>
      </c>
      <c r="I30" s="52">
        <v>2737.705882352941</v>
      </c>
    </row>
    <row r="31" spans="2:9" x14ac:dyDescent="0.55000000000000004">
      <c r="B31"/>
      <c r="D31" s="19" t="s">
        <v>283</v>
      </c>
      <c r="E31" s="52"/>
      <c r="H31" s="19" t="s">
        <v>283</v>
      </c>
      <c r="I31" s="52">
        <v>1210</v>
      </c>
    </row>
    <row r="32" spans="2:9" x14ac:dyDescent="0.55000000000000004">
      <c r="B32"/>
      <c r="D32" s="19" t="s">
        <v>284</v>
      </c>
      <c r="E32" s="52"/>
      <c r="H32" s="19" t="s">
        <v>284</v>
      </c>
      <c r="I32" s="52">
        <v>3995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4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3"/>
  <sheetViews>
    <sheetView zoomScale="115" zoomScaleNormal="115" workbookViewId="0">
      <selection activeCell="H12" sqref="H12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1" style="30"/>
    <col min="4" max="4" width="15.68359375" style="30" customWidth="1"/>
    <col min="5" max="7" width="11" style="30"/>
    <col min="8" max="8" width="16.26171875" style="30" bestFit="1" customWidth="1"/>
    <col min="9" max="16384" width="11" style="30"/>
  </cols>
  <sheetData>
    <row r="1" spans="1:8" x14ac:dyDescent="0.55000000000000004">
      <c r="A1">
        <v>5</v>
      </c>
    </row>
    <row r="2" spans="1:8" x14ac:dyDescent="0.55000000000000004">
      <c r="A2"/>
    </row>
    <row r="10" spans="1:8" x14ac:dyDescent="0.55000000000000004">
      <c r="A10" t="s">
        <v>365</v>
      </c>
      <c r="B10"/>
      <c r="H10" s="19" t="s">
        <v>289</v>
      </c>
    </row>
    <row r="11" spans="1:8" x14ac:dyDescent="0.55000000000000004">
      <c r="A11"/>
      <c r="B11"/>
    </row>
    <row r="12" spans="1:8" x14ac:dyDescent="0.55000000000000004">
      <c r="A12" t="s">
        <v>0</v>
      </c>
      <c r="B12" s="53"/>
      <c r="H12" s="55">
        <v>43761</v>
      </c>
    </row>
    <row r="13" spans="1:8" x14ac:dyDescent="0.55000000000000004">
      <c r="H13" s="12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7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8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9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27"/>
  <sheetViews>
    <sheetView zoomScale="115" zoomScaleNormal="115" workbookViewId="0">
      <selection activeCell="C12" sqref="C12"/>
    </sheetView>
  </sheetViews>
  <sheetFormatPr baseColWidth="10" defaultColWidth="11" defaultRowHeight="14.4" x14ac:dyDescent="0.55000000000000004"/>
  <cols>
    <col min="1" max="1" width="24.578125" style="12" customWidth="1"/>
    <col min="2" max="2" width="18" style="12" customWidth="1"/>
    <col min="3" max="3" width="19.68359375" style="30" customWidth="1"/>
    <col min="4" max="4" width="15.68359375" style="30" customWidth="1"/>
    <col min="5" max="5" width="18.26171875" style="30" bestFit="1" customWidth="1"/>
    <col min="6" max="6" width="20" style="30" bestFit="1" customWidth="1"/>
    <col min="7" max="7" width="11" style="30"/>
    <col min="8" max="8" width="20" style="30" bestFit="1" customWidth="1"/>
    <col min="9" max="16384" width="11" style="30"/>
  </cols>
  <sheetData>
    <row r="1" spans="1:8" x14ac:dyDescent="0.55000000000000004">
      <c r="A1">
        <v>5</v>
      </c>
    </row>
    <row r="2" spans="1:8" x14ac:dyDescent="0.55000000000000004">
      <c r="A2"/>
    </row>
    <row r="4" spans="1:8" x14ac:dyDescent="0.55000000000000004">
      <c r="E4"/>
      <c r="F4"/>
    </row>
    <row r="5" spans="1:8" x14ac:dyDescent="0.55000000000000004">
      <c r="E5"/>
      <c r="F5"/>
    </row>
    <row r="6" spans="1:8" x14ac:dyDescent="0.55000000000000004">
      <c r="E6" s="27"/>
      <c r="F6"/>
    </row>
    <row r="7" spans="1:8" x14ac:dyDescent="0.55000000000000004">
      <c r="E7" s="25"/>
    </row>
    <row r="9" spans="1:8" x14ac:dyDescent="0.55000000000000004">
      <c r="H9" s="19" t="s">
        <v>102</v>
      </c>
    </row>
    <row r="10" spans="1:8" x14ac:dyDescent="0.55000000000000004">
      <c r="A10" s="12" t="s">
        <v>377</v>
      </c>
      <c r="C10"/>
      <c r="E10" s="22" t="s">
        <v>291</v>
      </c>
      <c r="F10" s="22" t="s">
        <v>292</v>
      </c>
      <c r="H10"/>
    </row>
    <row r="11" spans="1:8" x14ac:dyDescent="0.55000000000000004">
      <c r="C11"/>
      <c r="E11" s="56">
        <v>42096</v>
      </c>
      <c r="F11" s="57"/>
      <c r="H11"/>
    </row>
    <row r="12" spans="1:8" x14ac:dyDescent="0.55000000000000004">
      <c r="C12"/>
      <c r="E12" s="56">
        <v>40972</v>
      </c>
      <c r="F12" s="57"/>
      <c r="H12"/>
    </row>
    <row r="13" spans="1:8" x14ac:dyDescent="0.55000000000000004">
      <c r="B13" s="20"/>
      <c r="C13"/>
      <c r="E13" s="56">
        <v>41704</v>
      </c>
      <c r="F13" s="57"/>
      <c r="H13"/>
    </row>
    <row r="14" spans="1:8" x14ac:dyDescent="0.55000000000000004">
      <c r="E14" s="56">
        <v>41730</v>
      </c>
      <c r="F14" s="57"/>
      <c r="H14"/>
    </row>
    <row r="15" spans="1:8" x14ac:dyDescent="0.55000000000000004">
      <c r="E15" s="56">
        <v>42791</v>
      </c>
      <c r="F15" s="57"/>
      <c r="H15"/>
    </row>
    <row r="16" spans="1:8" s="12" customFormat="1" x14ac:dyDescent="0.55000000000000004">
      <c r="A16" s="19"/>
      <c r="C16" s="30"/>
      <c r="D16" s="30"/>
      <c r="E16" s="56">
        <v>41730</v>
      </c>
      <c r="F16" s="57"/>
      <c r="G16" s="30"/>
      <c r="H16"/>
    </row>
    <row r="17" spans="5:8" x14ac:dyDescent="0.55000000000000004">
      <c r="E17" s="56">
        <v>42817</v>
      </c>
      <c r="F17" s="57"/>
      <c r="H17"/>
    </row>
    <row r="18" spans="5:8" x14ac:dyDescent="0.55000000000000004">
      <c r="E18" s="56">
        <v>42762</v>
      </c>
      <c r="F18" s="57"/>
      <c r="H18"/>
    </row>
    <row r="19" spans="5:8" x14ac:dyDescent="0.55000000000000004">
      <c r="E19" s="56">
        <v>42957</v>
      </c>
      <c r="F19" s="57"/>
      <c r="H19"/>
    </row>
    <row r="20" spans="5:8" x14ac:dyDescent="0.55000000000000004">
      <c r="E20" s="56">
        <v>41430</v>
      </c>
      <c r="F20" s="57"/>
      <c r="H20"/>
    </row>
    <row r="21" spans="5:8" x14ac:dyDescent="0.55000000000000004">
      <c r="E21" s="56">
        <v>41895</v>
      </c>
      <c r="F21" s="57"/>
      <c r="H21"/>
    </row>
    <row r="22" spans="5:8" x14ac:dyDescent="0.55000000000000004">
      <c r="E22" s="56">
        <v>42360</v>
      </c>
      <c r="F22" s="57"/>
      <c r="H22"/>
    </row>
    <row r="23" spans="5:8" x14ac:dyDescent="0.55000000000000004">
      <c r="E23" s="56">
        <v>43301</v>
      </c>
      <c r="F23" s="57"/>
      <c r="H23"/>
    </row>
    <row r="24" spans="5:8" x14ac:dyDescent="0.55000000000000004">
      <c r="E24" s="56">
        <v>41086</v>
      </c>
      <c r="F24" s="57"/>
      <c r="H24"/>
    </row>
    <row r="25" spans="5:8" x14ac:dyDescent="0.55000000000000004">
      <c r="E25" s="56">
        <v>42723</v>
      </c>
      <c r="F25" s="57"/>
      <c r="H25"/>
    </row>
    <row r="26" spans="5:8" x14ac:dyDescent="0.55000000000000004">
      <c r="E26" s="56">
        <v>41953</v>
      </c>
      <c r="F26" s="57"/>
      <c r="H26"/>
    </row>
    <row r="27" spans="5:8" x14ac:dyDescent="0.55000000000000004">
      <c r="E27" s="56">
        <v>41145</v>
      </c>
      <c r="F27" s="57"/>
      <c r="H27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5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7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25"/>
  <sheetViews>
    <sheetView zoomScale="115" zoomScaleNormal="115" workbookViewId="0">
      <selection activeCell="F7" sqref="F7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1" style="30"/>
    <col min="4" max="4" width="11" style="30" customWidth="1"/>
    <col min="5" max="5" width="20.68359375" style="30" customWidth="1"/>
    <col min="6" max="6" width="11.15625" style="30" customWidth="1"/>
    <col min="7" max="7" width="20" style="30" customWidth="1"/>
    <col min="8" max="16384" width="11" style="30"/>
  </cols>
  <sheetData>
    <row r="1" spans="1:7" x14ac:dyDescent="0.55000000000000004">
      <c r="A1">
        <v>5</v>
      </c>
    </row>
    <row r="2" spans="1:7" x14ac:dyDescent="0.55000000000000004">
      <c r="A2"/>
    </row>
    <row r="4" spans="1:7" x14ac:dyDescent="0.55000000000000004">
      <c r="D4"/>
      <c r="E4"/>
    </row>
    <row r="5" spans="1:7" x14ac:dyDescent="0.55000000000000004">
      <c r="D5"/>
      <c r="E5"/>
    </row>
    <row r="6" spans="1:7" x14ac:dyDescent="0.55000000000000004">
      <c r="D6" s="27"/>
      <c r="E6"/>
    </row>
    <row r="7" spans="1:7" x14ac:dyDescent="0.55000000000000004">
      <c r="D7" s="25"/>
    </row>
    <row r="10" spans="1:7" x14ac:dyDescent="0.55000000000000004">
      <c r="A10" s="12" t="s">
        <v>293</v>
      </c>
      <c r="C10"/>
    </row>
    <row r="11" spans="1:7" x14ac:dyDescent="0.55000000000000004">
      <c r="B11" s="20"/>
      <c r="C11"/>
      <c r="G11" s="19" t="s">
        <v>102</v>
      </c>
    </row>
    <row r="12" spans="1:7" x14ac:dyDescent="0.55000000000000004">
      <c r="A12" s="12" t="s">
        <v>295</v>
      </c>
      <c r="D12" s="58" t="s">
        <v>294</v>
      </c>
      <c r="E12" s="58" t="s">
        <v>297</v>
      </c>
      <c r="G12" s="58" t="s">
        <v>297</v>
      </c>
    </row>
    <row r="13" spans="1:7" x14ac:dyDescent="0.55000000000000004">
      <c r="D13" s="59">
        <v>16.576000000000001</v>
      </c>
      <c r="E13" s="61"/>
      <c r="G13" s="60">
        <v>16.600000000000001</v>
      </c>
    </row>
    <row r="14" spans="1:7" s="12" customFormat="1" x14ac:dyDescent="0.55000000000000004">
      <c r="A14" s="19"/>
      <c r="C14" s="30"/>
      <c r="D14" s="59">
        <v>72.414000000000001</v>
      </c>
      <c r="E14" s="61"/>
      <c r="F14" s="30"/>
      <c r="G14" s="60">
        <v>72.400000000000006</v>
      </c>
    </row>
    <row r="15" spans="1:7" x14ac:dyDescent="0.55000000000000004">
      <c r="D15" s="59">
        <v>43.844000000000001</v>
      </c>
      <c r="E15" s="61"/>
      <c r="G15" s="60">
        <v>43.85</v>
      </c>
    </row>
    <row r="16" spans="1:7" x14ac:dyDescent="0.55000000000000004">
      <c r="D16" s="59">
        <v>43.347999999999999</v>
      </c>
      <c r="E16" s="61"/>
      <c r="G16" s="60">
        <v>43.35</v>
      </c>
    </row>
    <row r="17" spans="1:7" x14ac:dyDescent="0.55000000000000004">
      <c r="D17" s="59">
        <v>32.561999999999998</v>
      </c>
      <c r="E17" s="61"/>
      <c r="G17" s="60">
        <v>32.550000000000004</v>
      </c>
    </row>
    <row r="20" spans="1:7" x14ac:dyDescent="0.55000000000000004">
      <c r="A20" s="12" t="s">
        <v>296</v>
      </c>
      <c r="D20" s="58" t="s">
        <v>294</v>
      </c>
      <c r="E20" s="58" t="s">
        <v>298</v>
      </c>
      <c r="G20" s="58" t="s">
        <v>298</v>
      </c>
    </row>
    <row r="21" spans="1:7" x14ac:dyDescent="0.55000000000000004">
      <c r="D21" s="59">
        <v>16.576000000000001</v>
      </c>
      <c r="E21" s="61"/>
      <c r="G21" s="60">
        <v>16.55</v>
      </c>
    </row>
    <row r="22" spans="1:7" x14ac:dyDescent="0.55000000000000004">
      <c r="D22" s="59">
        <v>72.414000000000001</v>
      </c>
      <c r="E22" s="61"/>
      <c r="G22" s="60">
        <v>72.400000000000006</v>
      </c>
    </row>
    <row r="23" spans="1:7" x14ac:dyDescent="0.55000000000000004">
      <c r="D23" s="59">
        <v>43.844000000000001</v>
      </c>
      <c r="E23" s="61"/>
      <c r="G23" s="60">
        <v>43.800000000000004</v>
      </c>
    </row>
    <row r="24" spans="1:7" x14ac:dyDescent="0.55000000000000004">
      <c r="D24" s="59">
        <v>43.347999999999999</v>
      </c>
      <c r="E24" s="61"/>
      <c r="G24" s="60">
        <v>43.300000000000004</v>
      </c>
    </row>
    <row r="25" spans="1:7" x14ac:dyDescent="0.55000000000000004">
      <c r="D25" s="59">
        <v>32.561999999999998</v>
      </c>
      <c r="E25" s="61"/>
      <c r="G25" s="60">
        <v>32.550000000000004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77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8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9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0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1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7"/>
  <sheetViews>
    <sheetView showGridLines="0" zoomScale="115" zoomScaleNormal="115" workbookViewId="0"/>
  </sheetViews>
  <sheetFormatPr baseColWidth="10" defaultRowHeight="14.4" x14ac:dyDescent="0.55000000000000004"/>
  <cols>
    <col min="1" max="1" width="34.68359375" style="106" customWidth="1"/>
    <col min="2" max="2" width="3.41796875" style="106" bestFit="1" customWidth="1"/>
    <col min="3" max="3" width="41.3671875" style="106" customWidth="1"/>
    <col min="4" max="4" width="17.47265625" style="107" customWidth="1"/>
    <col min="5" max="5" width="11.89453125" style="107" customWidth="1"/>
    <col min="6" max="6" width="13.26171875" style="107" bestFit="1" customWidth="1"/>
    <col min="7" max="8" width="12.05078125" style="106" customWidth="1"/>
    <col min="9" max="9" width="4.26171875" style="108" customWidth="1"/>
    <col min="10" max="10" width="10.9453125" style="106" customWidth="1"/>
    <col min="11" max="16384" width="10.9453125" style="106"/>
  </cols>
  <sheetData>
    <row r="1" spans="1:10" ht="20.399999999999999" x14ac:dyDescent="0.75">
      <c r="A1" s="105" t="s">
        <v>389</v>
      </c>
      <c r="B1" s="105"/>
      <c r="C1" s="105"/>
      <c r="D1" s="105"/>
      <c r="E1" s="105"/>
      <c r="F1" s="105"/>
      <c r="G1" s="105"/>
      <c r="H1" s="105"/>
      <c r="I1" s="105"/>
      <c r="J1" s="105"/>
    </row>
    <row r="3" spans="1:10" x14ac:dyDescent="0.55000000000000004">
      <c r="A3" s="106" t="s">
        <v>369</v>
      </c>
    </row>
    <row r="4" spans="1:10" x14ac:dyDescent="0.55000000000000004">
      <c r="D4" s="148" t="s">
        <v>391</v>
      </c>
      <c r="E4" s="150" t="str">
        <f ca="1">SUM(J13:J42) &amp; "/" &amp; $B$42</f>
        <v>0/23</v>
      </c>
      <c r="F4" s="156" t="s">
        <v>396</v>
      </c>
      <c r="G4" s="152" t="s">
        <v>395</v>
      </c>
      <c r="H4" s="154">
        <f ca="1">SUM(J13:J42)/$B$42</f>
        <v>0</v>
      </c>
    </row>
    <row r="5" spans="1:10" x14ac:dyDescent="0.55000000000000004">
      <c r="A5" s="109" t="s">
        <v>408</v>
      </c>
      <c r="D5" s="149"/>
      <c r="E5" s="151"/>
      <c r="F5" s="156"/>
      <c r="G5" s="153"/>
      <c r="H5" s="155"/>
    </row>
    <row r="6" spans="1:10" ht="14.7" x14ac:dyDescent="0.55000000000000004">
      <c r="A6" s="110" t="s">
        <v>375</v>
      </c>
      <c r="B6" s="110"/>
      <c r="C6" s="110"/>
      <c r="E6" s="111"/>
      <c r="H6" s="112" t="s">
        <v>396</v>
      </c>
      <c r="I6" s="113"/>
    </row>
    <row r="7" spans="1:10" x14ac:dyDescent="0.55000000000000004">
      <c r="A7" s="110" t="s">
        <v>363</v>
      </c>
      <c r="B7" s="110"/>
      <c r="C7" s="110"/>
      <c r="D7" s="108"/>
      <c r="E7" s="111"/>
      <c r="F7" s="157" t="s">
        <v>397</v>
      </c>
      <c r="G7" s="158"/>
      <c r="H7" s="158"/>
      <c r="I7" s="158"/>
      <c r="J7" s="159"/>
    </row>
    <row r="8" spans="1:10" x14ac:dyDescent="0.55000000000000004">
      <c r="A8" s="110"/>
      <c r="B8" s="110"/>
      <c r="C8" s="110"/>
      <c r="D8" s="108"/>
      <c r="E8" s="111"/>
      <c r="I8" s="113"/>
    </row>
    <row r="9" spans="1:10" ht="18.3" x14ac:dyDescent="0.7">
      <c r="D9" s="114" t="s">
        <v>143</v>
      </c>
      <c r="E9" s="115"/>
      <c r="F9" s="116"/>
      <c r="G9" s="115"/>
      <c r="H9" s="115"/>
      <c r="I9" s="115"/>
      <c r="J9" s="115"/>
    </row>
    <row r="10" spans="1:10" s="117" customFormat="1" ht="12.9" x14ac:dyDescent="0.5">
      <c r="D10" s="118">
        <v>1</v>
      </c>
      <c r="E10" s="118">
        <v>0.75</v>
      </c>
      <c r="F10" s="118">
        <v>0.5</v>
      </c>
      <c r="G10" s="118">
        <v>0</v>
      </c>
      <c r="H10" s="118">
        <v>0</v>
      </c>
      <c r="I10" s="119"/>
      <c r="J10" s="118"/>
    </row>
    <row r="11" spans="1:10" ht="34.5" customHeight="1" x14ac:dyDescent="0.55000000000000004">
      <c r="A11" s="120" t="s">
        <v>300</v>
      </c>
      <c r="B11" s="120"/>
      <c r="C11" s="120"/>
      <c r="D11" s="121" t="s">
        <v>112</v>
      </c>
      <c r="E11" s="121" t="s">
        <v>113</v>
      </c>
      <c r="F11" s="121" t="s">
        <v>114</v>
      </c>
      <c r="G11" s="121" t="s">
        <v>115</v>
      </c>
      <c r="H11" s="121" t="s">
        <v>105</v>
      </c>
      <c r="I11" s="122"/>
      <c r="J11" s="123" t="s">
        <v>390</v>
      </c>
    </row>
    <row r="12" spans="1:10" x14ac:dyDescent="0.55000000000000004">
      <c r="A12" s="124" t="s">
        <v>94</v>
      </c>
      <c r="B12" s="124"/>
      <c r="C12" s="124"/>
      <c r="D12" s="125"/>
      <c r="E12" s="125"/>
      <c r="F12" s="125"/>
      <c r="G12" s="124"/>
      <c r="H12" s="124"/>
      <c r="I12" s="126"/>
      <c r="J12" s="124"/>
    </row>
    <row r="13" spans="1:10" x14ac:dyDescent="0.55000000000000004">
      <c r="B13" s="127">
        <v>1</v>
      </c>
      <c r="C13" s="127" t="s">
        <v>103</v>
      </c>
      <c r="D13" s="128" t="str">
        <f ca="1">IF(INDIRECT("Q"&amp;$B13&amp;"!A1")=1,"X","")</f>
        <v/>
      </c>
      <c r="E13" s="128" t="str">
        <f ca="1">IF(INDIRECT("Q"&amp;$B13&amp;"!A1")=2,"X","")</f>
        <v/>
      </c>
      <c r="F13" s="128" t="str">
        <f ca="1">IF(INDIRECT("Q"&amp;$B13&amp;"!A1")=3,"X","")</f>
        <v/>
      </c>
      <c r="G13" s="128" t="str">
        <f ca="1">IF(INDIRECT("Q"&amp;$B13&amp;"!A1")=4,"X","")</f>
        <v/>
      </c>
      <c r="H13" s="128" t="str">
        <f ca="1">IF(INDIRECT("Q"&amp;$B13&amp;"!A1")=5,"X","")</f>
        <v>X</v>
      </c>
      <c r="I13" s="129">
        <f ca="1">INDIRECT("Q"&amp;$B13&amp;"!A1")</f>
        <v>5</v>
      </c>
      <c r="J13" s="128" cm="1">
        <f t="array" aca="1" ref="J13" ca="1">INDEX($D$10:$H$10,1,I13)</f>
        <v>0</v>
      </c>
    </row>
    <row r="14" spans="1:10" x14ac:dyDescent="0.55000000000000004">
      <c r="B14" s="130">
        <f t="shared" ref="B14:B42" si="0">IF(ISBLANK(A14),IF(ISBLANK(A13),B13+1,B12+1),"")</f>
        <v>2</v>
      </c>
      <c r="C14" s="130" t="s">
        <v>104</v>
      </c>
      <c r="D14" s="131" t="str">
        <f ca="1">IF(INDIRECT("Q"&amp;$B14&amp;"!A1")=1,"X","")</f>
        <v/>
      </c>
      <c r="E14" s="131" t="str">
        <f ca="1">IF(INDIRECT("Q"&amp;$B14&amp;"!A1")=2,"X","")</f>
        <v/>
      </c>
      <c r="F14" s="131" t="str">
        <f ca="1">IF(INDIRECT("Q"&amp;$B14&amp;"!A1")=3,"X","")</f>
        <v/>
      </c>
      <c r="G14" s="131" t="str">
        <f ca="1">IF(INDIRECT("Q"&amp;$B14&amp;"!A1")=4,"X","")</f>
        <v/>
      </c>
      <c r="H14" s="131" t="str">
        <f ca="1">IF(INDIRECT("Q"&amp;$B14&amp;"!A1")=5,"X","")</f>
        <v>X</v>
      </c>
      <c r="I14" s="132">
        <f ca="1">INDIRECT("Q"&amp;$B14&amp;"!A1")</f>
        <v>5</v>
      </c>
      <c r="J14" s="131" cm="1">
        <f t="array" aca="1" ref="J14" ca="1">INDEX($D$10:$H$10,1,I14)</f>
        <v>0</v>
      </c>
    </row>
    <row r="15" spans="1:10" x14ac:dyDescent="0.55000000000000004">
      <c r="A15" s="124" t="s">
        <v>149</v>
      </c>
      <c r="B15" s="133" t="str">
        <f t="shared" si="0"/>
        <v/>
      </c>
      <c r="C15" s="133"/>
      <c r="D15" s="134"/>
      <c r="E15" s="134"/>
      <c r="F15" s="134"/>
      <c r="G15" s="133"/>
      <c r="H15" s="133"/>
      <c r="I15" s="135"/>
      <c r="J15" s="133"/>
    </row>
    <row r="16" spans="1:10" x14ac:dyDescent="0.55000000000000004">
      <c r="B16" s="127">
        <f t="shared" si="0"/>
        <v>3</v>
      </c>
      <c r="C16" s="127" t="s">
        <v>95</v>
      </c>
      <c r="D16" s="128" t="str">
        <f ca="1">IF(INDIRECT("Q"&amp;$B16&amp;"!A1")=1,"X","")</f>
        <v/>
      </c>
      <c r="E16" s="128" t="str">
        <f ca="1">IF(INDIRECT("Q"&amp;$B16&amp;"!A1")=2,"X","")</f>
        <v/>
      </c>
      <c r="F16" s="128" t="str">
        <f ca="1">IF(INDIRECT("Q"&amp;$B16&amp;"!A1")=3,"X","")</f>
        <v/>
      </c>
      <c r="G16" s="128" t="str">
        <f ca="1">IF(INDIRECT("Q"&amp;$B16&amp;"!A1")=4,"X","")</f>
        <v/>
      </c>
      <c r="H16" s="128" t="str">
        <f ca="1">IF(INDIRECT("Q"&amp;$B16&amp;"!A1")=5,"X","")</f>
        <v>X</v>
      </c>
      <c r="I16" s="129">
        <f ca="1">INDIRECT("Q"&amp;$B16&amp;"!A1")</f>
        <v>5</v>
      </c>
      <c r="J16" s="128" cm="1">
        <f t="array" aca="1" ref="J16" ca="1">INDEX($D$10:$H$10,1,I16)</f>
        <v>0</v>
      </c>
    </row>
    <row r="17" spans="1:10" x14ac:dyDescent="0.55000000000000004">
      <c r="B17" s="136">
        <f t="shared" si="0"/>
        <v>4</v>
      </c>
      <c r="C17" s="136" t="s">
        <v>119</v>
      </c>
      <c r="D17" s="137" t="str">
        <f ca="1">IF(INDIRECT("Q"&amp;$B17&amp;"!A1")=1,"X","")</f>
        <v/>
      </c>
      <c r="E17" s="137" t="str">
        <f ca="1">IF(INDIRECT("Q"&amp;$B17&amp;"!A1")=2,"X","")</f>
        <v/>
      </c>
      <c r="F17" s="137" t="str">
        <f ca="1">IF(INDIRECT("Q"&amp;$B17&amp;"!A1")=3,"X","")</f>
        <v/>
      </c>
      <c r="G17" s="137" t="str">
        <f ca="1">IF(INDIRECT("Q"&amp;$B17&amp;"!A1")=4,"X","")</f>
        <v/>
      </c>
      <c r="H17" s="137" t="str">
        <f ca="1">IF(INDIRECT("Q"&amp;$B17&amp;"!A1")=5,"X","")</f>
        <v>X</v>
      </c>
      <c r="I17" s="138">
        <f ca="1">INDIRECT("Q"&amp;$B17&amp;"!A1")</f>
        <v>5</v>
      </c>
      <c r="J17" s="137" cm="1">
        <f t="array" aca="1" ref="J17" ca="1">INDEX($D$10:$H$10,1,I17)</f>
        <v>0</v>
      </c>
    </row>
    <row r="18" spans="1:10" x14ac:dyDescent="0.55000000000000004">
      <c r="B18" s="106">
        <f t="shared" si="0"/>
        <v>5</v>
      </c>
      <c r="C18" s="106" t="s">
        <v>150</v>
      </c>
      <c r="D18" s="107" t="str">
        <f ca="1">IF(INDIRECT("Q"&amp;$B18&amp;"!A1")=1,"X","")</f>
        <v/>
      </c>
      <c r="E18" s="107" t="str">
        <f ca="1">IF(INDIRECT("Q"&amp;$B18&amp;"!A1")=2,"X","")</f>
        <v/>
      </c>
      <c r="F18" s="107" t="str">
        <f ca="1">IF(INDIRECT("Q"&amp;$B18&amp;"!A1")=3,"X","")</f>
        <v/>
      </c>
      <c r="G18" s="107" t="str">
        <f ca="1">IF(INDIRECT("Q"&amp;$B18&amp;"!A1")=4,"X","")</f>
        <v/>
      </c>
      <c r="H18" s="107" t="str">
        <f ca="1">IF(INDIRECT("Q"&amp;$B18&amp;"!A1")=5,"X","")</f>
        <v>X</v>
      </c>
      <c r="I18" s="139">
        <f ca="1">INDIRECT("Q"&amp;$B18&amp;"!A1")</f>
        <v>5</v>
      </c>
      <c r="J18" s="107" cm="1">
        <f t="array" aca="1" ref="J18" ca="1">INDEX($D$10:$H$10,1,I18)</f>
        <v>0</v>
      </c>
    </row>
    <row r="19" spans="1:10" x14ac:dyDescent="0.55000000000000004">
      <c r="A19" s="124" t="s">
        <v>96</v>
      </c>
      <c r="B19" s="124" t="str">
        <f t="shared" si="0"/>
        <v/>
      </c>
      <c r="C19" s="124"/>
      <c r="D19" s="125"/>
      <c r="E19" s="125"/>
      <c r="F19" s="125"/>
      <c r="G19" s="124"/>
      <c r="H19" s="124"/>
      <c r="I19" s="140"/>
      <c r="J19" s="124"/>
    </row>
    <row r="20" spans="1:10" x14ac:dyDescent="0.55000000000000004">
      <c r="B20" s="127">
        <f t="shared" si="0"/>
        <v>6</v>
      </c>
      <c r="C20" s="127" t="s">
        <v>123</v>
      </c>
      <c r="D20" s="128" t="str">
        <f ca="1">IF(INDIRECT("Q"&amp;$B20&amp;"!A1")=1,"X","")</f>
        <v/>
      </c>
      <c r="E20" s="128" t="str">
        <f ca="1">IF(INDIRECT("Q"&amp;$B20&amp;"!A1")=2,"X","")</f>
        <v/>
      </c>
      <c r="F20" s="128" t="str">
        <f ca="1">IF(INDIRECT("Q"&amp;$B20&amp;"!A1")=3,"X","")</f>
        <v/>
      </c>
      <c r="G20" s="128" t="str">
        <f ca="1">IF(INDIRECT("Q"&amp;$B20&amp;"!A1")=4,"X","")</f>
        <v/>
      </c>
      <c r="H20" s="128" t="str">
        <f ca="1">IF(INDIRECT("Q"&amp;$B20&amp;"!A1")=5,"X","")</f>
        <v>X</v>
      </c>
      <c r="I20" s="129">
        <f ca="1">INDIRECT("Q"&amp;$B20&amp;"!A1")</f>
        <v>5</v>
      </c>
      <c r="J20" s="128" cm="1">
        <f t="array" aca="1" ref="J20" ca="1">INDEX($D$10:$H$10,1,I20)</f>
        <v>0</v>
      </c>
    </row>
    <row r="21" spans="1:10" x14ac:dyDescent="0.55000000000000004">
      <c r="A21" s="124" t="s">
        <v>142</v>
      </c>
      <c r="B21" s="124" t="str">
        <f t="shared" si="0"/>
        <v/>
      </c>
      <c r="C21" s="124"/>
      <c r="D21" s="125"/>
      <c r="E21" s="125"/>
      <c r="F21" s="125"/>
      <c r="G21" s="124"/>
      <c r="H21" s="124"/>
      <c r="I21" s="140"/>
      <c r="J21" s="124"/>
    </row>
    <row r="22" spans="1:10" x14ac:dyDescent="0.55000000000000004">
      <c r="B22" s="127">
        <f t="shared" si="0"/>
        <v>7</v>
      </c>
      <c r="C22" s="127" t="s">
        <v>141</v>
      </c>
      <c r="D22" s="128" t="str">
        <f ca="1">IF(INDIRECT("Q"&amp;$B22&amp;"!A1")=1,"X","")</f>
        <v/>
      </c>
      <c r="E22" s="128" t="str">
        <f ca="1">IF(INDIRECT("Q"&amp;$B22&amp;"!A1")=2,"X","")</f>
        <v/>
      </c>
      <c r="F22" s="128" t="str">
        <f ca="1">IF(INDIRECT("Q"&amp;$B22&amp;"!A1")=3,"X","")</f>
        <v/>
      </c>
      <c r="G22" s="128" t="str">
        <f ca="1">IF(INDIRECT("Q"&amp;$B22&amp;"!A1")=4,"X","")</f>
        <v/>
      </c>
      <c r="H22" s="128" t="str">
        <f ca="1">IF(INDIRECT("Q"&amp;$B22&amp;"!A1")=5,"X","")</f>
        <v>X</v>
      </c>
      <c r="I22" s="129">
        <f ca="1">INDIRECT("Q"&amp;$B22&amp;"!A1")</f>
        <v>5</v>
      </c>
      <c r="J22" s="128" cm="1">
        <f t="array" aca="1" ref="J22" ca="1">INDEX($D$10:$H$10,1,I22)</f>
        <v>0</v>
      </c>
    </row>
    <row r="23" spans="1:10" x14ac:dyDescent="0.55000000000000004">
      <c r="B23" s="127">
        <f t="shared" si="0"/>
        <v>8</v>
      </c>
      <c r="C23" s="127" t="s">
        <v>148</v>
      </c>
      <c r="D23" s="128" t="str">
        <f ca="1">IF(INDIRECT("Q"&amp;$B23&amp;"!A1")=1,"X","")</f>
        <v/>
      </c>
      <c r="E23" s="128" t="str">
        <f ca="1">IF(INDIRECT("Q"&amp;$B23&amp;"!A1")=2,"X","")</f>
        <v/>
      </c>
      <c r="F23" s="128" t="str">
        <f ca="1">IF(INDIRECT("Q"&amp;$B23&amp;"!A1")=3,"X","")</f>
        <v/>
      </c>
      <c r="G23" s="128" t="str">
        <f ca="1">IF(INDIRECT("Q"&amp;$B23&amp;"!A1")=4,"X","")</f>
        <v/>
      </c>
      <c r="H23" s="128" t="str">
        <f ca="1">IF(INDIRECT("Q"&amp;$B23&amp;"!A1")=5,"X","")</f>
        <v>X</v>
      </c>
      <c r="I23" s="129">
        <f ca="1">INDIRECT("Q"&amp;$B23&amp;"!A1")</f>
        <v>5</v>
      </c>
      <c r="J23" s="128" cm="1">
        <f t="array" aca="1" ref="J23" ca="1">INDEX($D$10:$H$10,1,I23)</f>
        <v>0</v>
      </c>
    </row>
    <row r="24" spans="1:10" x14ac:dyDescent="0.55000000000000004">
      <c r="B24" s="106">
        <f t="shared" si="0"/>
        <v>9</v>
      </c>
      <c r="C24" s="106" t="s">
        <v>97</v>
      </c>
      <c r="D24" s="107" t="str">
        <f ca="1">IF(INDIRECT("Q"&amp;$B24&amp;"!A1")=1,"X","")</f>
        <v/>
      </c>
      <c r="E24" s="107" t="str">
        <f ca="1">IF(INDIRECT("Q"&amp;$B24&amp;"!A1")=2,"X","")</f>
        <v/>
      </c>
      <c r="F24" s="107" t="str">
        <f ca="1">IF(INDIRECT("Q"&amp;$B24&amp;"!A1")=3,"X","")</f>
        <v/>
      </c>
      <c r="G24" s="107" t="str">
        <f ca="1">IF(INDIRECT("Q"&amp;$B24&amp;"!A1")=4,"X","")</f>
        <v/>
      </c>
      <c r="H24" s="107" t="str">
        <f ca="1">IF(INDIRECT("Q"&amp;$B24&amp;"!A1")=5,"X","")</f>
        <v>X</v>
      </c>
      <c r="I24" s="139">
        <f ca="1">INDIRECT("Q"&amp;$B24&amp;"!A1")</f>
        <v>5</v>
      </c>
      <c r="J24" s="107" cm="1">
        <f t="array" aca="1" ref="J24" ca="1">INDEX($D$10:$H$10,1,I24)</f>
        <v>0</v>
      </c>
    </row>
    <row r="25" spans="1:10" x14ac:dyDescent="0.55000000000000004">
      <c r="A25" s="124" t="s">
        <v>172</v>
      </c>
      <c r="B25" s="124" t="str">
        <f t="shared" si="0"/>
        <v/>
      </c>
      <c r="C25" s="124"/>
      <c r="D25" s="125"/>
      <c r="E25" s="125"/>
      <c r="F25" s="125"/>
      <c r="G25" s="124"/>
      <c r="H25" s="124"/>
      <c r="I25" s="140"/>
      <c r="J25" s="124"/>
    </row>
    <row r="26" spans="1:10" x14ac:dyDescent="0.55000000000000004">
      <c r="B26" s="127">
        <f t="shared" si="0"/>
        <v>10</v>
      </c>
      <c r="C26" s="127" t="s">
        <v>98</v>
      </c>
      <c r="D26" s="128" t="str">
        <f ca="1">IF(INDIRECT("Q"&amp;$B26&amp;"!A1")=1,"X","")</f>
        <v/>
      </c>
      <c r="E26" s="128" t="str">
        <f ca="1">IF(INDIRECT("Q"&amp;$B26&amp;"!A1")=2,"X","")</f>
        <v/>
      </c>
      <c r="F26" s="128" t="str">
        <f ca="1">IF(INDIRECT("Q"&amp;$B26&amp;"!A1")=3,"X","")</f>
        <v/>
      </c>
      <c r="G26" s="128" t="str">
        <f ca="1">IF(INDIRECT("Q"&amp;$B26&amp;"!A1")=4,"X","")</f>
        <v/>
      </c>
      <c r="H26" s="128" t="str">
        <f ca="1">IF(INDIRECT("Q"&amp;$B26&amp;"!A1")=5,"X","")</f>
        <v>X</v>
      </c>
      <c r="I26" s="129">
        <f ca="1">INDIRECT("Q"&amp;$B26&amp;"!A1")</f>
        <v>5</v>
      </c>
      <c r="J26" s="128" cm="1">
        <f t="array" aca="1" ref="J26" ca="1">INDEX($D$10:$H$10,1,I26)</f>
        <v>0</v>
      </c>
    </row>
    <row r="27" spans="1:10" x14ac:dyDescent="0.55000000000000004">
      <c r="B27" s="106">
        <f t="shared" si="0"/>
        <v>11</v>
      </c>
      <c r="C27" s="106" t="s">
        <v>323</v>
      </c>
      <c r="D27" s="107" t="str">
        <f ca="1">IF(INDIRECT("Q"&amp;$B27&amp;"!A1")=1,"X","")</f>
        <v/>
      </c>
      <c r="E27" s="107" t="str">
        <f ca="1">IF(INDIRECT("Q"&amp;$B27&amp;"!A1")=2,"X","")</f>
        <v/>
      </c>
      <c r="F27" s="107" t="str">
        <f ca="1">IF(INDIRECT("Q"&amp;$B27&amp;"!A1")=3,"X","")</f>
        <v/>
      </c>
      <c r="G27" s="107" t="str">
        <f ca="1">IF(INDIRECT("Q"&amp;$B27&amp;"!A1")=4,"X","")</f>
        <v/>
      </c>
      <c r="H27" s="107" t="str">
        <f ca="1">IF(INDIRECT("Q"&amp;$B27&amp;"!A1")=5,"X","")</f>
        <v>X</v>
      </c>
      <c r="I27" s="139">
        <f ca="1">INDIRECT("Q"&amp;$B27&amp;"!A1")</f>
        <v>5</v>
      </c>
      <c r="J27" s="107" cm="1">
        <f t="array" aca="1" ref="J27" ca="1">INDEX($D$10:$H$10,1,I27)</f>
        <v>0</v>
      </c>
    </row>
    <row r="28" spans="1:10" x14ac:dyDescent="0.55000000000000004">
      <c r="A28" s="124" t="s">
        <v>392</v>
      </c>
      <c r="B28" s="124" t="str">
        <f t="shared" ref="B28" si="1">IF(ISBLANK(A28),IF(ISBLANK(A27),B27+1,B26+1),"")</f>
        <v/>
      </c>
      <c r="C28" s="124"/>
      <c r="D28" s="125"/>
      <c r="E28" s="125"/>
      <c r="F28" s="125"/>
      <c r="G28" s="124"/>
      <c r="H28" s="124"/>
      <c r="I28" s="140"/>
      <c r="J28" s="124"/>
    </row>
    <row r="29" spans="1:10" x14ac:dyDescent="0.55000000000000004">
      <c r="B29" s="127">
        <f t="shared" si="0"/>
        <v>12</v>
      </c>
      <c r="C29" s="127" t="s">
        <v>360</v>
      </c>
      <c r="D29" s="128" t="str">
        <f ca="1">IF(INDIRECT("Q"&amp;$B29&amp;"!A1")=1,"X","")</f>
        <v/>
      </c>
      <c r="E29" s="128" t="str">
        <f ca="1">IF(INDIRECT("Q"&amp;$B29&amp;"!A1")=2,"X","")</f>
        <v/>
      </c>
      <c r="F29" s="128" t="str">
        <f ca="1">IF(INDIRECT("Q"&amp;$B29&amp;"!A1")=3,"X","")</f>
        <v/>
      </c>
      <c r="G29" s="128" t="str">
        <f ca="1">IF(INDIRECT("Q"&amp;$B29&amp;"!A1")=4,"X","")</f>
        <v/>
      </c>
      <c r="H29" s="128" t="str">
        <f ca="1">IF(INDIRECT("Q"&amp;$B29&amp;"!A1")=5,"X","")</f>
        <v>X</v>
      </c>
      <c r="I29" s="129">
        <f ca="1">INDIRECT("Q"&amp;$B29&amp;"!A1")</f>
        <v>5</v>
      </c>
      <c r="J29" s="128" cm="1">
        <f t="array" aca="1" ref="J29" ca="1">INDEX($D$10:$H$10,1,I29)</f>
        <v>0</v>
      </c>
    </row>
    <row r="30" spans="1:10" x14ac:dyDescent="0.55000000000000004">
      <c r="B30" s="141">
        <f>IF(ISBLANK(A30),IF(ISBLANK(#REF!),#REF!+1,B29+1),"")</f>
        <v>13</v>
      </c>
      <c r="C30" s="141" t="s">
        <v>374</v>
      </c>
      <c r="D30" s="142" t="str">
        <f ca="1">IF(INDIRECT("Q"&amp;$B30&amp;"!A1")=1,"X","")</f>
        <v/>
      </c>
      <c r="E30" s="142" t="str">
        <f ca="1">IF(INDIRECT("Q"&amp;$B30&amp;"!A1")=2,"X","")</f>
        <v/>
      </c>
      <c r="F30" s="142" t="str">
        <f ca="1">IF(INDIRECT("Q"&amp;$B30&amp;"!A1")=3,"X","")</f>
        <v/>
      </c>
      <c r="G30" s="142" t="str">
        <f ca="1">IF(INDIRECT("Q"&amp;$B30&amp;"!A1")=4,"X","")</f>
        <v/>
      </c>
      <c r="H30" s="142" t="str">
        <f ca="1">IF(INDIRECT("Q"&amp;$B30&amp;"!A1")=5,"X","")</f>
        <v>X</v>
      </c>
      <c r="I30" s="143">
        <f ca="1">INDIRECT("Q"&amp;$B30&amp;"!A1")</f>
        <v>5</v>
      </c>
      <c r="J30" s="142" cm="1">
        <f t="array" aca="1" ref="J30" ca="1">INDEX($D$10:$H$10,1,I30)</f>
        <v>0</v>
      </c>
    </row>
    <row r="31" spans="1:10" x14ac:dyDescent="0.55000000000000004">
      <c r="A31" s="124" t="s">
        <v>288</v>
      </c>
      <c r="B31" s="133" t="str">
        <f>IF(ISBLANK(A31),IF(ISBLANK(A30),B30+1,#REF!+1),"")</f>
        <v/>
      </c>
      <c r="C31" s="124"/>
      <c r="D31" s="125"/>
      <c r="E31" s="125"/>
      <c r="F31" s="125"/>
      <c r="G31" s="124"/>
      <c r="H31" s="124"/>
      <c r="I31" s="140"/>
      <c r="J31" s="124"/>
    </row>
    <row r="32" spans="1:10" x14ac:dyDescent="0.55000000000000004">
      <c r="B32" s="127">
        <f t="shared" si="0"/>
        <v>14</v>
      </c>
      <c r="C32" s="127" t="s">
        <v>287</v>
      </c>
      <c r="D32" s="128" t="str">
        <f t="shared" ref="D32:D39" ca="1" si="2">IF(INDIRECT("Q"&amp;$B32&amp;"!A1")=1,"X","")</f>
        <v/>
      </c>
      <c r="E32" s="128" t="str">
        <f t="shared" ref="E32:E39" ca="1" si="3">IF(INDIRECT("Q"&amp;$B32&amp;"!A1")=2,"X","")</f>
        <v/>
      </c>
      <c r="F32" s="128" t="str">
        <f t="shared" ref="F32:F39" ca="1" si="4">IF(INDIRECT("Q"&amp;$B32&amp;"!A1")=3,"X","")</f>
        <v/>
      </c>
      <c r="G32" s="128" t="str">
        <f t="shared" ref="G32:G39" ca="1" si="5">IF(INDIRECT("Q"&amp;$B32&amp;"!A1")=4,"X","")</f>
        <v/>
      </c>
      <c r="H32" s="128" t="str">
        <f t="shared" ref="H32:H39" ca="1" si="6">IF(INDIRECT("Q"&amp;$B32&amp;"!A1")=5,"X","")</f>
        <v>X</v>
      </c>
      <c r="I32" s="129">
        <f t="shared" ref="I32:I39" ca="1" si="7">INDIRECT("Q"&amp;$B32&amp;"!A1")</f>
        <v>5</v>
      </c>
      <c r="J32" s="128" cm="1">
        <f t="array" aca="1" ref="J32" ca="1">INDEX($D$10:$H$10,1,I32)</f>
        <v>0</v>
      </c>
    </row>
    <row r="33" spans="1:10" x14ac:dyDescent="0.55000000000000004">
      <c r="B33" s="127">
        <f t="shared" si="0"/>
        <v>15</v>
      </c>
      <c r="C33" s="127" t="s">
        <v>290</v>
      </c>
      <c r="D33" s="128" t="str">
        <f t="shared" ca="1" si="2"/>
        <v/>
      </c>
      <c r="E33" s="128" t="str">
        <f t="shared" ca="1" si="3"/>
        <v/>
      </c>
      <c r="F33" s="128" t="str">
        <f t="shared" ca="1" si="4"/>
        <v/>
      </c>
      <c r="G33" s="128" t="str">
        <f t="shared" ca="1" si="5"/>
        <v/>
      </c>
      <c r="H33" s="128" t="str">
        <f t="shared" ca="1" si="6"/>
        <v>X</v>
      </c>
      <c r="I33" s="129">
        <f t="shared" ca="1" si="7"/>
        <v>5</v>
      </c>
      <c r="J33" s="128" cm="1">
        <f t="array" aca="1" ref="J33" ca="1">INDEX($D$10:$H$10,1,I33)</f>
        <v>0</v>
      </c>
    </row>
    <row r="34" spans="1:10" x14ac:dyDescent="0.55000000000000004">
      <c r="B34" s="127">
        <f t="shared" si="0"/>
        <v>16</v>
      </c>
      <c r="C34" s="127" t="s">
        <v>286</v>
      </c>
      <c r="D34" s="128" t="str">
        <f t="shared" ca="1" si="2"/>
        <v/>
      </c>
      <c r="E34" s="128" t="str">
        <f t="shared" ca="1" si="3"/>
        <v/>
      </c>
      <c r="F34" s="128" t="str">
        <f t="shared" ca="1" si="4"/>
        <v/>
      </c>
      <c r="G34" s="128" t="str">
        <f t="shared" ca="1" si="5"/>
        <v/>
      </c>
      <c r="H34" s="128" t="str">
        <f t="shared" ca="1" si="6"/>
        <v>X</v>
      </c>
      <c r="I34" s="129">
        <f t="shared" ca="1" si="7"/>
        <v>5</v>
      </c>
      <c r="J34" s="128" cm="1">
        <f t="array" aca="1" ref="J34" ca="1">INDEX($D$10:$H$10,1,I34)</f>
        <v>0</v>
      </c>
    </row>
    <row r="35" spans="1:10" x14ac:dyDescent="0.55000000000000004">
      <c r="B35" s="127">
        <f t="shared" si="0"/>
        <v>17</v>
      </c>
      <c r="C35" s="127" t="s">
        <v>99</v>
      </c>
      <c r="D35" s="128" t="str">
        <f t="shared" ca="1" si="2"/>
        <v/>
      </c>
      <c r="E35" s="128" t="str">
        <f t="shared" ca="1" si="3"/>
        <v/>
      </c>
      <c r="F35" s="128" t="str">
        <f t="shared" ca="1" si="4"/>
        <v/>
      </c>
      <c r="G35" s="128" t="str">
        <f t="shared" ca="1" si="5"/>
        <v/>
      </c>
      <c r="H35" s="128" t="str">
        <f t="shared" ca="1" si="6"/>
        <v>X</v>
      </c>
      <c r="I35" s="129">
        <f t="shared" ca="1" si="7"/>
        <v>5</v>
      </c>
      <c r="J35" s="128" cm="1">
        <f t="array" aca="1" ref="J35" ca="1">INDEX($D$10:$H$10,1,I35)</f>
        <v>0</v>
      </c>
    </row>
    <row r="36" spans="1:10" x14ac:dyDescent="0.55000000000000004">
      <c r="B36" s="127">
        <f t="shared" si="0"/>
        <v>18</v>
      </c>
      <c r="C36" s="127" t="s">
        <v>321</v>
      </c>
      <c r="D36" s="128" t="str">
        <f t="shared" ca="1" si="2"/>
        <v/>
      </c>
      <c r="E36" s="128" t="str">
        <f t="shared" ca="1" si="3"/>
        <v/>
      </c>
      <c r="F36" s="128" t="str">
        <f t="shared" ca="1" si="4"/>
        <v/>
      </c>
      <c r="G36" s="128" t="str">
        <f t="shared" ca="1" si="5"/>
        <v/>
      </c>
      <c r="H36" s="128" t="str">
        <f t="shared" ca="1" si="6"/>
        <v>X</v>
      </c>
      <c r="I36" s="129">
        <f t="shared" ca="1" si="7"/>
        <v>5</v>
      </c>
      <c r="J36" s="128" cm="1">
        <f t="array" aca="1" ref="J36" ca="1">INDEX($D$10:$H$10,1,I36)</f>
        <v>0</v>
      </c>
    </row>
    <row r="37" spans="1:10" x14ac:dyDescent="0.55000000000000004">
      <c r="B37" s="127">
        <f t="shared" si="0"/>
        <v>19</v>
      </c>
      <c r="C37" s="127" t="s">
        <v>322</v>
      </c>
      <c r="D37" s="128" t="str">
        <f t="shared" ca="1" si="2"/>
        <v/>
      </c>
      <c r="E37" s="128" t="str">
        <f t="shared" ca="1" si="3"/>
        <v/>
      </c>
      <c r="F37" s="128" t="str">
        <f t="shared" ca="1" si="4"/>
        <v/>
      </c>
      <c r="G37" s="128" t="str">
        <f t="shared" ca="1" si="5"/>
        <v/>
      </c>
      <c r="H37" s="128" t="str">
        <f t="shared" ca="1" si="6"/>
        <v>X</v>
      </c>
      <c r="I37" s="129">
        <f t="shared" ca="1" si="7"/>
        <v>5</v>
      </c>
      <c r="J37" s="128" cm="1">
        <f t="array" aca="1" ref="J37" ca="1">INDEX($D$10:$H$10,1,I37)</f>
        <v>0</v>
      </c>
    </row>
    <row r="38" spans="1:10" x14ac:dyDescent="0.55000000000000004">
      <c r="B38" s="127">
        <f t="shared" si="0"/>
        <v>20</v>
      </c>
      <c r="C38" s="127" t="s">
        <v>353</v>
      </c>
      <c r="D38" s="128" t="str">
        <f t="shared" ca="1" si="2"/>
        <v/>
      </c>
      <c r="E38" s="128" t="str">
        <f t="shared" ca="1" si="3"/>
        <v/>
      </c>
      <c r="F38" s="128" t="str">
        <f t="shared" ca="1" si="4"/>
        <v/>
      </c>
      <c r="G38" s="128" t="str">
        <f t="shared" ca="1" si="5"/>
        <v/>
      </c>
      <c r="H38" s="128" t="str">
        <f t="shared" ca="1" si="6"/>
        <v>X</v>
      </c>
      <c r="I38" s="129">
        <f t="shared" ca="1" si="7"/>
        <v>5</v>
      </c>
      <c r="J38" s="128" cm="1">
        <f t="array" aca="1" ref="J38" ca="1">INDEX($D$10:$H$10,1,I38)</f>
        <v>0</v>
      </c>
    </row>
    <row r="39" spans="1:10" x14ac:dyDescent="0.55000000000000004">
      <c r="B39" s="141">
        <f t="shared" si="0"/>
        <v>21</v>
      </c>
      <c r="C39" s="106" t="s">
        <v>354</v>
      </c>
      <c r="D39" s="107" t="str">
        <f t="shared" ca="1" si="2"/>
        <v/>
      </c>
      <c r="E39" s="107" t="str">
        <f t="shared" ca="1" si="3"/>
        <v/>
      </c>
      <c r="F39" s="107" t="str">
        <f t="shared" ca="1" si="4"/>
        <v/>
      </c>
      <c r="G39" s="107" t="str">
        <f t="shared" ca="1" si="5"/>
        <v/>
      </c>
      <c r="H39" s="107" t="str">
        <f t="shared" ca="1" si="6"/>
        <v>X</v>
      </c>
      <c r="I39" s="139">
        <f t="shared" ca="1" si="7"/>
        <v>5</v>
      </c>
      <c r="J39" s="107" cm="1">
        <f t="array" aca="1" ref="J39" ca="1">INDEX($D$10:$H$10,1,I39)</f>
        <v>0</v>
      </c>
    </row>
    <row r="40" spans="1:10" x14ac:dyDescent="0.55000000000000004">
      <c r="A40" s="124" t="s">
        <v>320</v>
      </c>
      <c r="B40" s="133" t="str">
        <f t="shared" si="0"/>
        <v/>
      </c>
      <c r="C40" s="124"/>
      <c r="D40" s="125"/>
      <c r="E40" s="125"/>
      <c r="F40" s="125"/>
      <c r="G40" s="124"/>
      <c r="H40" s="124"/>
      <c r="I40" s="140"/>
      <c r="J40" s="124"/>
    </row>
    <row r="41" spans="1:10" x14ac:dyDescent="0.55000000000000004">
      <c r="B41" s="127">
        <f t="shared" si="0"/>
        <v>22</v>
      </c>
      <c r="C41" s="127" t="s">
        <v>356</v>
      </c>
      <c r="D41" s="128" t="str">
        <f ca="1">IF(INDIRECT("Q"&amp;$B41&amp;"!A1")=1,"X","")</f>
        <v/>
      </c>
      <c r="E41" s="128" t="str">
        <f ca="1">IF(INDIRECT("Q"&amp;$B41&amp;"!A1")=2,"X","")</f>
        <v/>
      </c>
      <c r="F41" s="128" t="str">
        <f ca="1">IF(INDIRECT("Q"&amp;$B41&amp;"!A1")=3,"X","")</f>
        <v/>
      </c>
      <c r="G41" s="128" t="str">
        <f ca="1">IF(INDIRECT("Q"&amp;$B41&amp;"!A1")=4,"X","")</f>
        <v/>
      </c>
      <c r="H41" s="128" t="str">
        <f ca="1">IF(INDIRECT("Q"&amp;$B41&amp;"!A1")=5,"X","")</f>
        <v>X</v>
      </c>
      <c r="I41" s="129">
        <f t="shared" ref="I41:I42" ca="1" si="8">INDIRECT("Q"&amp;$B41&amp;"!A1")</f>
        <v>5</v>
      </c>
      <c r="J41" s="128" cm="1">
        <f t="array" aca="1" ref="J41" ca="1">INDEX($D$10:$H$10,1,I41)</f>
        <v>0</v>
      </c>
    </row>
    <row r="42" spans="1:10" x14ac:dyDescent="0.55000000000000004">
      <c r="A42" s="130"/>
      <c r="B42" s="141">
        <f t="shared" si="0"/>
        <v>23</v>
      </c>
      <c r="C42" s="141" t="s">
        <v>357</v>
      </c>
      <c r="D42" s="142" t="str">
        <f ca="1">IF(INDIRECT("Q"&amp;$B42&amp;"!A1")=1,"X","")</f>
        <v/>
      </c>
      <c r="E42" s="142" t="str">
        <f ca="1">IF(INDIRECT("Q"&amp;$B42&amp;"!A1")=2,"X","")</f>
        <v/>
      </c>
      <c r="F42" s="142" t="str">
        <f ca="1">IF(INDIRECT("Q"&amp;$B42&amp;"!A1")=3,"X","")</f>
        <v/>
      </c>
      <c r="G42" s="142" t="str">
        <f ca="1">IF(INDIRECT("Q"&amp;$B42&amp;"!A1")=4,"X","")</f>
        <v/>
      </c>
      <c r="H42" s="142" t="str">
        <f ca="1">IF(INDIRECT("Q"&amp;$B42&amp;"!A1")=5,"X","")</f>
        <v>X</v>
      </c>
      <c r="I42" s="143">
        <f t="shared" ca="1" si="8"/>
        <v>5</v>
      </c>
      <c r="J42" s="142" cm="1">
        <f t="array" aca="1" ref="J42" ca="1">INDEX($D$10:$H$10,1,I42)</f>
        <v>0</v>
      </c>
    </row>
    <row r="43" spans="1:10" x14ac:dyDescent="0.55000000000000004">
      <c r="D43" s="144" t="str">
        <f ca="1">COUNTIF(D13:D42,"X") &amp; " (" &amp; ROUND(COUNTIF(D13:D42,"X")*100/$B$42,0) &amp; "%)"</f>
        <v>0 (0%)</v>
      </c>
      <c r="E43" s="144" t="str">
        <f ca="1">COUNTIF(E13:E42,"X") &amp; " (" &amp; ROUND(COUNTIF(E13:E42,"X")*100/$B$42,0) &amp; "%)"</f>
        <v>0 (0%)</v>
      </c>
      <c r="F43" s="144" t="str">
        <f ca="1">COUNTIF(F13:F42,"X") &amp; " (" &amp; ROUND(COUNTIF(F13:F42,"X")*100/$B$42,0) &amp; "%)"</f>
        <v>0 (0%)</v>
      </c>
      <c r="G43" s="144" t="str">
        <f ca="1">COUNTIF(G13:G42,"X") &amp; " (" &amp; ROUND(COUNTIF(G13:G42,"X")*100/$B$42,0) &amp; "%)"</f>
        <v>0 (0%)</v>
      </c>
      <c r="H43" s="144" t="str">
        <f ca="1">COUNTIF(H13:H42,"X") &amp; " (" &amp; ROUND(COUNTIF(H13:H42,"X")*100/$B$42,0) &amp; "%)"</f>
        <v>23 (100%)</v>
      </c>
      <c r="J43" s="145" t="str">
        <f ca="1">SUM(J13:J42) &amp; " (" &amp; ROUND(SUM(J13:J42)*100/$B$42,0) &amp; "%)"</f>
        <v>0 (0%)</v>
      </c>
    </row>
    <row r="45" spans="1:10" x14ac:dyDescent="0.55000000000000004">
      <c r="B45" s="110"/>
    </row>
    <row r="46" spans="1:10" x14ac:dyDescent="0.55000000000000004">
      <c r="B46" s="110"/>
      <c r="C46" s="146"/>
    </row>
    <row r="47" spans="1:10" x14ac:dyDescent="0.55000000000000004">
      <c r="B47" s="110"/>
    </row>
  </sheetData>
  <sheetProtection sheet="1" objects="1" scenarios="1" selectLockedCells="1"/>
  <mergeCells count="6">
    <mergeCell ref="F7:J7"/>
    <mergeCell ref="D4:D5"/>
    <mergeCell ref="E4:E5"/>
    <mergeCell ref="G4:G5"/>
    <mergeCell ref="H4:H5"/>
    <mergeCell ref="F4:F5"/>
  </mergeCells>
  <printOptions horizontalCentered="1"/>
  <pageMargins left="0.70866141732283472" right="0.70866141732283472" top="0.62992125984251968" bottom="0.35433070866141736" header="0.31496062992125984" footer="0.15748031496062992"/>
  <pageSetup paperSize="9" scale="79" orientation="landscape" r:id="rId1"/>
  <headerFooter>
    <oddFooter>&amp;L&amp;10&amp;K01+024&amp;D - &amp;T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597B9ECC-8306-43E5-9871-2B90D869DD0A}">
            <x14:iconSet iconSet="5Arrows" custom="1">
              <x14:cfvo type="percent">
                <xm:f>0</xm:f>
              </x14:cfvo>
              <x14:cfvo type="num">
                <xm:f>2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3Symbols" iconId="2"/>
              <x14:cfIcon iconSet="3TrafficLights1" iconId="2"/>
              <x14:cfIcon iconSet="3TrafficLights1" iconId="1"/>
              <x14:cfIcon iconSet="3TrafficLights1" iconId="0"/>
              <x14:cfIcon iconSet="4TrafficLights" iconId="0"/>
            </x14:iconSet>
          </x14:cfRule>
          <xm:sqref>I31:I42 I13:I27 I29</xm:sqref>
        </x14:conditionalFormatting>
        <x14:conditionalFormatting xmlns:xm="http://schemas.microsoft.com/office/excel/2006/main">
          <x14:cfRule type="iconSet" priority="2" id="{5F25ABFB-7636-4CBE-8381-69A80929F3CB}">
            <x14:iconSet iconSet="5Arrows" custom="1">
              <x14:cfvo type="percent">
                <xm:f>0</xm:f>
              </x14:cfvo>
              <x14:cfvo type="num">
                <xm:f>2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3Symbols" iconId="2"/>
              <x14:cfIcon iconSet="3TrafficLights1" iconId="2"/>
              <x14:cfIcon iconSet="3TrafficLights1" iconId="1"/>
              <x14:cfIcon iconSet="3TrafficLights1" iconId="0"/>
              <x14:cfIcon iconSet="4TrafficLights" iconId="0"/>
            </x14:iconSet>
          </x14:cfRule>
          <xm:sqref>I30</xm:sqref>
        </x14:conditionalFormatting>
        <x14:conditionalFormatting xmlns:xm="http://schemas.microsoft.com/office/excel/2006/main">
          <x14:cfRule type="iconSet" priority="1" id="{1D413ACE-131D-4B79-BE33-35FB6DDF68C1}">
            <x14:iconSet iconSet="5Arrows" custom="1">
              <x14:cfvo type="percent">
                <xm:f>0</xm:f>
              </x14:cfvo>
              <x14:cfvo type="num">
                <xm:f>2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3Symbols" iconId="2"/>
              <x14:cfIcon iconSet="3TrafficLights1" iconId="2"/>
              <x14:cfIcon iconSet="3TrafficLights1" iconId="1"/>
              <x14:cfIcon iconSet="3TrafficLights1" iconId="0"/>
              <x14:cfIcon iconSet="4TrafficLights" iconId="0"/>
            </x14:iconSet>
          </x14:cfRule>
          <xm:sqref>I28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31"/>
  <sheetViews>
    <sheetView zoomScale="115" zoomScaleNormal="115" workbookViewId="0">
      <selection activeCell="I23" sqref="I23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7" width="11" style="30"/>
    <col min="8" max="8" width="32.578125" style="30" bestFit="1" customWidth="1"/>
    <col min="9" max="16384" width="11" style="30"/>
  </cols>
  <sheetData>
    <row r="1" spans="1:13" x14ac:dyDescent="0.55000000000000004">
      <c r="A1">
        <v>5</v>
      </c>
    </row>
    <row r="2" spans="1:13" x14ac:dyDescent="0.55000000000000004">
      <c r="A2"/>
    </row>
    <row r="10" spans="1:13" x14ac:dyDescent="0.55000000000000004">
      <c r="A10" t="s">
        <v>317</v>
      </c>
      <c r="B10"/>
      <c r="C10"/>
      <c r="D10"/>
      <c r="E10"/>
      <c r="F10"/>
    </row>
    <row r="11" spans="1:13" x14ac:dyDescent="0.55000000000000004">
      <c r="B11"/>
      <c r="C11"/>
      <c r="D11"/>
      <c r="E11"/>
      <c r="F11"/>
    </row>
    <row r="12" spans="1:13" s="12" customFormat="1" x14ac:dyDescent="0.55000000000000004">
      <c r="A12" t="s">
        <v>315</v>
      </c>
      <c r="B12"/>
      <c r="C12"/>
      <c r="D12"/>
      <c r="E12"/>
      <c r="F12"/>
      <c r="H12" s="73" t="s">
        <v>305</v>
      </c>
      <c r="I12" s="74">
        <v>0.05</v>
      </c>
      <c r="J12" s="30"/>
      <c r="K12" s="30"/>
      <c r="L12" s="30"/>
      <c r="M12" s="30"/>
    </row>
    <row r="13" spans="1:13" x14ac:dyDescent="0.55000000000000004">
      <c r="A13" t="s">
        <v>318</v>
      </c>
      <c r="B13"/>
      <c r="C13"/>
      <c r="D13"/>
      <c r="E13"/>
      <c r="F13"/>
      <c r="H13"/>
      <c r="I13"/>
    </row>
    <row r="14" spans="1:13" x14ac:dyDescent="0.55000000000000004">
      <c r="A14" t="s">
        <v>316</v>
      </c>
      <c r="B14"/>
      <c r="C14"/>
      <c r="D14"/>
      <c r="E14"/>
      <c r="F14"/>
      <c r="H14" s="19" t="s">
        <v>301</v>
      </c>
      <c r="I14" s="72" t="s">
        <v>310</v>
      </c>
      <c r="J14" s="72" t="s">
        <v>311</v>
      </c>
      <c r="K14" s="72" t="s">
        <v>312</v>
      </c>
      <c r="L14" s="72" t="s">
        <v>313</v>
      </c>
      <c r="M14" s="72" t="s">
        <v>54</v>
      </c>
    </row>
    <row r="15" spans="1:13" x14ac:dyDescent="0.55000000000000004">
      <c r="A15" s="30"/>
      <c r="B15"/>
      <c r="C15"/>
      <c r="D15"/>
      <c r="E15"/>
      <c r="F15"/>
      <c r="H15" s="12"/>
      <c r="I15" s="63"/>
      <c r="J15" s="63"/>
      <c r="K15" s="63"/>
      <c r="L15" s="63"/>
      <c r="M15" s="64"/>
    </row>
    <row r="16" spans="1:13" x14ac:dyDescent="0.55000000000000004">
      <c r="A16"/>
      <c r="B16"/>
      <c r="C16"/>
      <c r="D16"/>
      <c r="E16"/>
      <c r="F16"/>
      <c r="H16" s="12" t="s">
        <v>159</v>
      </c>
      <c r="I16" s="63" t="s">
        <v>108</v>
      </c>
      <c r="J16" s="63" t="s">
        <v>107</v>
      </c>
      <c r="K16" s="63" t="s">
        <v>106</v>
      </c>
      <c r="L16" s="63" t="s">
        <v>107</v>
      </c>
      <c r="M16" s="63" t="s">
        <v>309</v>
      </c>
    </row>
    <row r="17" spans="1:13" x14ac:dyDescent="0.55000000000000004">
      <c r="A17"/>
      <c r="B17"/>
      <c r="C17"/>
      <c r="D17"/>
      <c r="E17"/>
      <c r="F17"/>
      <c r="H17" s="12"/>
      <c r="I17" s="63"/>
      <c r="J17" s="63"/>
      <c r="K17" s="63"/>
      <c r="L17" s="63"/>
      <c r="M17" s="63"/>
    </row>
    <row r="18" spans="1:13" x14ac:dyDescent="0.55000000000000004">
      <c r="A18" t="s">
        <v>102</v>
      </c>
      <c r="B18"/>
      <c r="C18"/>
      <c r="D18"/>
      <c r="E18"/>
      <c r="F18"/>
      <c r="H18" s="19" t="s">
        <v>302</v>
      </c>
      <c r="I18" s="65">
        <v>2450</v>
      </c>
      <c r="J18" s="65">
        <v>2710</v>
      </c>
      <c r="K18" s="66">
        <v>1564</v>
      </c>
      <c r="L18" s="66">
        <v>832</v>
      </c>
      <c r="M18" s="66">
        <v>1256</v>
      </c>
    </row>
    <row r="19" spans="1:13" x14ac:dyDescent="0.55000000000000004">
      <c r="A19"/>
      <c r="B19"/>
      <c r="C19"/>
      <c r="D19"/>
      <c r="E19"/>
      <c r="F19"/>
      <c r="I19" s="67"/>
      <c r="J19" s="67"/>
      <c r="K19" s="67"/>
      <c r="L19" s="67"/>
      <c r="M19" s="67"/>
    </row>
    <row r="20" spans="1:13" x14ac:dyDescent="0.55000000000000004">
      <c r="A20"/>
      <c r="B20"/>
      <c r="C20"/>
      <c r="D20"/>
      <c r="E20"/>
      <c r="F20"/>
      <c r="H20" s="19" t="s">
        <v>306</v>
      </c>
      <c r="I20" s="62" t="s">
        <v>303</v>
      </c>
      <c r="J20" s="62" t="s">
        <v>304</v>
      </c>
      <c r="K20" s="62" t="s">
        <v>304</v>
      </c>
      <c r="L20" s="62" t="s">
        <v>303</v>
      </c>
      <c r="M20" s="62" t="s">
        <v>303</v>
      </c>
    </row>
    <row r="21" spans="1:13" x14ac:dyDescent="0.55000000000000004">
      <c r="A21"/>
      <c r="B21"/>
      <c r="C21"/>
      <c r="D21"/>
      <c r="E21"/>
      <c r="F21"/>
      <c r="I21" s="67"/>
      <c r="J21" s="67"/>
      <c r="K21" s="67"/>
      <c r="L21" s="67"/>
      <c r="M21" s="67"/>
    </row>
    <row r="22" spans="1:13" x14ac:dyDescent="0.55000000000000004">
      <c r="A22"/>
      <c r="B22"/>
      <c r="C22"/>
      <c r="D22"/>
      <c r="E22"/>
      <c r="F22"/>
      <c r="H22" s="19"/>
      <c r="I22" s="68"/>
      <c r="J22" s="67"/>
      <c r="K22" s="67"/>
      <c r="L22" s="67"/>
      <c r="M22" s="67"/>
    </row>
    <row r="23" spans="1:13" x14ac:dyDescent="0.55000000000000004">
      <c r="A23"/>
      <c r="B23"/>
      <c r="C23"/>
      <c r="D23"/>
      <c r="E23"/>
      <c r="F23"/>
      <c r="H23" s="19" t="s">
        <v>307</v>
      </c>
      <c r="I23" s="69"/>
      <c r="J23" s="69"/>
      <c r="K23" s="69"/>
      <c r="L23" s="69"/>
      <c r="M23" s="69"/>
    </row>
    <row r="24" spans="1:13" x14ac:dyDescent="0.55000000000000004">
      <c r="A24"/>
      <c r="B24"/>
      <c r="C24"/>
      <c r="D24"/>
      <c r="E24"/>
      <c r="F24"/>
      <c r="H24"/>
      <c r="I24"/>
      <c r="J24"/>
      <c r="K24"/>
      <c r="L24"/>
      <c r="M24"/>
    </row>
    <row r="25" spans="1:13" x14ac:dyDescent="0.55000000000000004">
      <c r="A25"/>
      <c r="B25"/>
      <c r="C25"/>
      <c r="D25"/>
      <c r="E25"/>
      <c r="F25"/>
      <c r="H25"/>
      <c r="I25"/>
      <c r="J25"/>
      <c r="K25"/>
      <c r="L25"/>
      <c r="M25"/>
    </row>
    <row r="26" spans="1:13" x14ac:dyDescent="0.55000000000000004">
      <c r="A26"/>
      <c r="B26"/>
      <c r="C26"/>
      <c r="D26"/>
      <c r="E26"/>
      <c r="F26"/>
    </row>
    <row r="27" spans="1:13" x14ac:dyDescent="0.55000000000000004">
      <c r="A27"/>
      <c r="B27"/>
      <c r="C27"/>
      <c r="D27"/>
      <c r="E27"/>
      <c r="F27"/>
    </row>
    <row r="28" spans="1:13" x14ac:dyDescent="0.55000000000000004">
      <c r="C28" s="59"/>
    </row>
    <row r="29" spans="1:13" x14ac:dyDescent="0.55000000000000004">
      <c r="C29" s="59"/>
    </row>
    <row r="30" spans="1:13" x14ac:dyDescent="0.55000000000000004">
      <c r="C30" s="59"/>
    </row>
    <row r="31" spans="1:13" x14ac:dyDescent="0.55000000000000004">
      <c r="C31" s="59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3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4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5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33"/>
  <sheetViews>
    <sheetView zoomScale="115" zoomScaleNormal="115" workbookViewId="0">
      <selection activeCell="I21" sqref="I21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7" width="11" style="30"/>
    <col min="8" max="8" width="32.578125" style="30" bestFit="1" customWidth="1"/>
    <col min="9" max="16384" width="11" style="30"/>
  </cols>
  <sheetData>
    <row r="1" spans="1:13" x14ac:dyDescent="0.55000000000000004">
      <c r="A1">
        <v>5</v>
      </c>
    </row>
    <row r="2" spans="1:13" x14ac:dyDescent="0.55000000000000004">
      <c r="A2"/>
    </row>
    <row r="10" spans="1:13" x14ac:dyDescent="0.55000000000000004">
      <c r="A10" t="s">
        <v>366</v>
      </c>
      <c r="B10"/>
      <c r="C10"/>
      <c r="D10"/>
      <c r="E10"/>
      <c r="F10"/>
    </row>
    <row r="11" spans="1:13" x14ac:dyDescent="0.55000000000000004">
      <c r="A11"/>
      <c r="B11"/>
      <c r="C11"/>
      <c r="D11"/>
      <c r="E11"/>
      <c r="F11"/>
    </row>
    <row r="12" spans="1:13" x14ac:dyDescent="0.55000000000000004">
      <c r="A12" t="s">
        <v>315</v>
      </c>
      <c r="B12"/>
      <c r="C12"/>
      <c r="D12"/>
      <c r="E12"/>
      <c r="F12"/>
      <c r="H12" s="73" t="s">
        <v>314</v>
      </c>
      <c r="I12" s="73">
        <v>200</v>
      </c>
      <c r="J12" s="73" t="s">
        <v>319</v>
      </c>
    </row>
    <row r="13" spans="1:13" x14ac:dyDescent="0.55000000000000004">
      <c r="A13" t="s">
        <v>362</v>
      </c>
      <c r="B13"/>
      <c r="C13"/>
      <c r="D13"/>
      <c r="E13"/>
      <c r="F13"/>
    </row>
    <row r="14" spans="1:13" s="12" customFormat="1" x14ac:dyDescent="0.55000000000000004">
      <c r="A14" t="s">
        <v>316</v>
      </c>
      <c r="B14"/>
      <c r="C14"/>
      <c r="D14"/>
      <c r="E14"/>
      <c r="F14"/>
      <c r="H14" s="19" t="s">
        <v>301</v>
      </c>
      <c r="I14" s="72" t="s">
        <v>310</v>
      </c>
      <c r="J14" s="72" t="s">
        <v>311</v>
      </c>
      <c r="K14" s="72" t="s">
        <v>312</v>
      </c>
      <c r="L14" s="72" t="s">
        <v>313</v>
      </c>
      <c r="M14" s="72" t="s">
        <v>54</v>
      </c>
    </row>
    <row r="15" spans="1:13" x14ac:dyDescent="0.55000000000000004">
      <c r="A15"/>
      <c r="B15"/>
      <c r="C15"/>
      <c r="D15"/>
      <c r="E15"/>
      <c r="F15"/>
      <c r="H15" s="12"/>
      <c r="I15" s="63"/>
      <c r="J15" s="63"/>
      <c r="K15" s="63"/>
      <c r="L15" s="63"/>
      <c r="M15" s="64"/>
    </row>
    <row r="16" spans="1:13" x14ac:dyDescent="0.55000000000000004">
      <c r="A16"/>
      <c r="B16"/>
      <c r="C16"/>
      <c r="D16"/>
      <c r="E16"/>
      <c r="F16"/>
      <c r="H16" s="12" t="s">
        <v>159</v>
      </c>
      <c r="I16" s="63" t="s">
        <v>108</v>
      </c>
      <c r="J16" s="63" t="s">
        <v>107</v>
      </c>
      <c r="K16" s="63" t="s">
        <v>106</v>
      </c>
      <c r="L16" s="63" t="s">
        <v>107</v>
      </c>
      <c r="M16" s="63" t="s">
        <v>309</v>
      </c>
    </row>
    <row r="17" spans="1:13" x14ac:dyDescent="0.55000000000000004">
      <c r="A17"/>
      <c r="B17"/>
      <c r="C17"/>
      <c r="D17"/>
      <c r="E17"/>
      <c r="F17"/>
      <c r="H17" s="12"/>
      <c r="I17" s="63"/>
      <c r="J17" s="63"/>
      <c r="K17" s="63"/>
      <c r="L17" s="63"/>
      <c r="M17" s="63"/>
    </row>
    <row r="18" spans="1:13" x14ac:dyDescent="0.55000000000000004">
      <c r="A18" t="s">
        <v>102</v>
      </c>
      <c r="B18"/>
      <c r="C18"/>
      <c r="D18"/>
      <c r="E18"/>
      <c r="F18"/>
      <c r="H18" s="19" t="s">
        <v>302</v>
      </c>
      <c r="I18" s="65">
        <v>2450</v>
      </c>
      <c r="J18" s="65">
        <v>2710</v>
      </c>
      <c r="K18" s="66">
        <v>1564</v>
      </c>
      <c r="L18" s="66">
        <v>832</v>
      </c>
      <c r="M18" s="66">
        <v>1256</v>
      </c>
    </row>
    <row r="19" spans="1:13" x14ac:dyDescent="0.55000000000000004">
      <c r="A19"/>
      <c r="B19"/>
      <c r="C19"/>
      <c r="D19"/>
      <c r="E19"/>
      <c r="F19"/>
      <c r="I19" s="67"/>
      <c r="J19" s="67"/>
      <c r="K19" s="67"/>
      <c r="L19" s="67"/>
      <c r="M19" s="67"/>
    </row>
    <row r="20" spans="1:13" x14ac:dyDescent="0.55000000000000004">
      <c r="B20"/>
      <c r="C20"/>
      <c r="D20"/>
      <c r="E20"/>
      <c r="F20"/>
      <c r="I20" s="70"/>
      <c r="J20" s="70"/>
      <c r="K20" s="70"/>
      <c r="L20" s="70"/>
      <c r="M20" s="70"/>
    </row>
    <row r="21" spans="1:13" x14ac:dyDescent="0.55000000000000004">
      <c r="A21"/>
      <c r="B21"/>
      <c r="C21"/>
      <c r="D21"/>
      <c r="E21"/>
      <c r="F21"/>
      <c r="H21" s="19" t="s">
        <v>308</v>
      </c>
      <c r="I21" s="71"/>
      <c r="J21" s="71"/>
      <c r="K21" s="71"/>
      <c r="L21" s="71"/>
      <c r="M21" s="71"/>
    </row>
    <row r="22" spans="1:13" x14ac:dyDescent="0.55000000000000004">
      <c r="A22"/>
      <c r="B22"/>
      <c r="C22"/>
      <c r="D22"/>
      <c r="E22"/>
      <c r="F22"/>
    </row>
    <row r="23" spans="1:13" x14ac:dyDescent="0.55000000000000004">
      <c r="A23"/>
      <c r="B23"/>
      <c r="C23"/>
      <c r="D23"/>
      <c r="E23"/>
      <c r="F23"/>
    </row>
    <row r="24" spans="1:13" x14ac:dyDescent="0.55000000000000004">
      <c r="A24"/>
      <c r="B24"/>
      <c r="C24"/>
      <c r="D24"/>
      <c r="E24"/>
      <c r="F24"/>
    </row>
    <row r="25" spans="1:13" x14ac:dyDescent="0.55000000000000004">
      <c r="A25"/>
      <c r="B25"/>
      <c r="C25"/>
      <c r="D25"/>
      <c r="E25"/>
      <c r="F25"/>
    </row>
    <row r="26" spans="1:13" x14ac:dyDescent="0.55000000000000004">
      <c r="A26"/>
      <c r="B26"/>
      <c r="C26"/>
      <c r="D26"/>
      <c r="E26"/>
      <c r="F26"/>
    </row>
    <row r="27" spans="1:13" x14ac:dyDescent="0.55000000000000004">
      <c r="A27"/>
      <c r="B27"/>
      <c r="C27"/>
      <c r="D27"/>
      <c r="E27"/>
      <c r="F27"/>
    </row>
    <row r="28" spans="1:13" x14ac:dyDescent="0.55000000000000004">
      <c r="A28"/>
      <c r="B28"/>
      <c r="C28"/>
      <c r="D28"/>
      <c r="E28"/>
      <c r="F28"/>
    </row>
    <row r="29" spans="1:13" x14ac:dyDescent="0.55000000000000004">
      <c r="A29"/>
      <c r="B29"/>
      <c r="C29"/>
      <c r="D29"/>
      <c r="E29"/>
      <c r="F29"/>
    </row>
    <row r="30" spans="1:13" x14ac:dyDescent="0.55000000000000004">
      <c r="C30" s="59"/>
    </row>
    <row r="31" spans="1:13" x14ac:dyDescent="0.55000000000000004">
      <c r="C31" s="59"/>
    </row>
    <row r="32" spans="1:13" x14ac:dyDescent="0.55000000000000004">
      <c r="C32" s="59"/>
    </row>
    <row r="33" spans="3:3" x14ac:dyDescent="0.55000000000000004">
      <c r="C33" s="59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25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6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7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8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9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41"/>
  <sheetViews>
    <sheetView zoomScale="115" zoomScaleNormal="115" workbookViewId="0">
      <selection activeCell="G5" sqref="G5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13" width="11" style="30"/>
    <col min="14" max="14" width="12.41796875" style="30" customWidth="1"/>
    <col min="15" max="16384" width="11" style="30"/>
  </cols>
  <sheetData>
    <row r="1" spans="1:13" x14ac:dyDescent="0.55000000000000004">
      <c r="A1">
        <v>5</v>
      </c>
    </row>
    <row r="2" spans="1:13" x14ac:dyDescent="0.55000000000000004">
      <c r="A2"/>
    </row>
    <row r="10" spans="1:13" x14ac:dyDescent="0.55000000000000004">
      <c r="A10" t="s">
        <v>324</v>
      </c>
      <c r="B10"/>
      <c r="C10"/>
      <c r="D10"/>
    </row>
    <row r="11" spans="1:13" x14ac:dyDescent="0.55000000000000004">
      <c r="A11"/>
      <c r="B11"/>
      <c r="C11"/>
      <c r="D11"/>
    </row>
    <row r="12" spans="1:13" x14ac:dyDescent="0.55000000000000004">
      <c r="A12"/>
      <c r="B12"/>
      <c r="C12"/>
      <c r="D12"/>
    </row>
    <row r="13" spans="1:13" ht="14.7" thickBot="1" x14ac:dyDescent="0.6">
      <c r="A13"/>
      <c r="B13"/>
      <c r="C13" s="19" t="s">
        <v>325</v>
      </c>
    </row>
    <row r="14" spans="1:13" s="12" customFormat="1" x14ac:dyDescent="0.55000000000000004">
      <c r="A14"/>
      <c r="B14"/>
      <c r="C14" s="75" t="s">
        <v>327</v>
      </c>
      <c r="D14" s="76">
        <v>4</v>
      </c>
      <c r="E14" s="76" t="s">
        <v>332</v>
      </c>
      <c r="F14" s="76" t="s">
        <v>330</v>
      </c>
      <c r="G14" s="77"/>
      <c r="H14" s="30"/>
      <c r="I14" s="19" t="s">
        <v>331</v>
      </c>
      <c r="J14" s="30"/>
      <c r="K14" s="30"/>
      <c r="L14" s="30"/>
      <c r="M14" s="51"/>
    </row>
    <row r="15" spans="1:13" x14ac:dyDescent="0.55000000000000004">
      <c r="A15"/>
      <c r="B15"/>
      <c r="C15" s="78"/>
      <c r="D15" s="79"/>
      <c r="E15" s="79">
        <v>4</v>
      </c>
      <c r="F15" s="79" t="s">
        <v>333</v>
      </c>
      <c r="G15" s="80">
        <v>9</v>
      </c>
    </row>
    <row r="16" spans="1:13" x14ac:dyDescent="0.55000000000000004">
      <c r="A16"/>
      <c r="B16"/>
      <c r="C16" s="78" t="s">
        <v>334</v>
      </c>
      <c r="D16" s="79"/>
      <c r="E16" s="79"/>
      <c r="F16" s="79" t="s">
        <v>327</v>
      </c>
      <c r="G16" s="80" t="s">
        <v>334</v>
      </c>
      <c r="I16" s="19" t="s">
        <v>329</v>
      </c>
      <c r="M16" s="51"/>
    </row>
    <row r="17" spans="1:13" x14ac:dyDescent="0.55000000000000004">
      <c r="A17"/>
      <c r="B17"/>
      <c r="C17" s="78" t="s">
        <v>335</v>
      </c>
      <c r="D17" s="79"/>
      <c r="E17" s="79" t="s">
        <v>330</v>
      </c>
      <c r="F17" s="79" t="s">
        <v>336</v>
      </c>
      <c r="G17" s="80">
        <v>1</v>
      </c>
    </row>
    <row r="18" spans="1:13" x14ac:dyDescent="0.55000000000000004">
      <c r="B18"/>
      <c r="C18" s="78">
        <v>0</v>
      </c>
      <c r="D18" s="79">
        <v>7</v>
      </c>
      <c r="E18" s="79">
        <v>2</v>
      </c>
      <c r="F18" s="79">
        <v>2</v>
      </c>
      <c r="G18" s="80">
        <v>5</v>
      </c>
      <c r="H18" s="19"/>
    </row>
    <row r="19" spans="1:13" x14ac:dyDescent="0.55000000000000004">
      <c r="A19"/>
      <c r="B19"/>
      <c r="C19" s="78" t="s">
        <v>335</v>
      </c>
      <c r="D19" s="79" t="s">
        <v>337</v>
      </c>
      <c r="E19" s="79" t="s">
        <v>334</v>
      </c>
      <c r="F19" s="79" t="s">
        <v>326</v>
      </c>
      <c r="G19" s="80"/>
      <c r="H19" s="12"/>
      <c r="I19" s="12"/>
      <c r="J19" s="12"/>
      <c r="K19" s="12"/>
      <c r="L19" s="12"/>
      <c r="M19" s="12"/>
    </row>
    <row r="20" spans="1:13" x14ac:dyDescent="0.55000000000000004">
      <c r="B20"/>
      <c r="C20" s="78" t="s">
        <v>338</v>
      </c>
      <c r="D20" s="79" t="s">
        <v>339</v>
      </c>
      <c r="E20" s="79"/>
      <c r="F20" s="79" t="s">
        <v>327</v>
      </c>
      <c r="G20" s="80" t="s">
        <v>328</v>
      </c>
      <c r="I20" t="s">
        <v>102</v>
      </c>
    </row>
    <row r="21" spans="1:13" x14ac:dyDescent="0.55000000000000004">
      <c r="A21"/>
      <c r="B21"/>
      <c r="C21" s="78">
        <v>8</v>
      </c>
      <c r="D21" s="79">
        <v>0</v>
      </c>
      <c r="E21" s="79">
        <v>3</v>
      </c>
      <c r="F21" s="79" t="s">
        <v>340</v>
      </c>
      <c r="G21" s="80" t="s">
        <v>332</v>
      </c>
    </row>
    <row r="22" spans="1:13" x14ac:dyDescent="0.55000000000000004">
      <c r="A22"/>
      <c r="B22"/>
      <c r="C22" s="78" t="s">
        <v>330</v>
      </c>
      <c r="D22" s="79" t="s">
        <v>335</v>
      </c>
      <c r="E22" s="79">
        <v>3</v>
      </c>
      <c r="F22" s="79">
        <v>5</v>
      </c>
      <c r="G22" s="80">
        <v>6</v>
      </c>
    </row>
    <row r="23" spans="1:13" x14ac:dyDescent="0.55000000000000004">
      <c r="A23"/>
      <c r="B23"/>
      <c r="C23" s="78">
        <v>3</v>
      </c>
      <c r="D23" s="79" t="s">
        <v>326</v>
      </c>
      <c r="E23" s="79">
        <v>5</v>
      </c>
      <c r="F23" s="79" t="s">
        <v>341</v>
      </c>
      <c r="G23" s="80" t="s">
        <v>342</v>
      </c>
    </row>
    <row r="24" spans="1:13" x14ac:dyDescent="0.55000000000000004">
      <c r="A24"/>
      <c r="B24"/>
      <c r="C24" s="78"/>
      <c r="D24" s="79"/>
      <c r="E24" s="79"/>
      <c r="F24" s="79" t="s">
        <v>333</v>
      </c>
      <c r="G24" s="80" t="s">
        <v>343</v>
      </c>
    </row>
    <row r="25" spans="1:13" x14ac:dyDescent="0.55000000000000004">
      <c r="A25"/>
      <c r="B25"/>
      <c r="C25" s="78" t="s">
        <v>343</v>
      </c>
      <c r="D25" s="79" t="s">
        <v>344</v>
      </c>
      <c r="E25" s="79" t="s">
        <v>345</v>
      </c>
      <c r="F25" s="79">
        <v>1</v>
      </c>
      <c r="G25" s="80" t="s">
        <v>343</v>
      </c>
    </row>
    <row r="26" spans="1:13" x14ac:dyDescent="0.55000000000000004">
      <c r="A26"/>
      <c r="B26"/>
      <c r="C26" s="78">
        <v>6</v>
      </c>
      <c r="D26" s="79" t="s">
        <v>340</v>
      </c>
      <c r="E26" s="79"/>
      <c r="F26" s="79">
        <v>6</v>
      </c>
      <c r="G26" s="80" t="s">
        <v>326</v>
      </c>
    </row>
    <row r="27" spans="1:13" x14ac:dyDescent="0.55000000000000004">
      <c r="A27"/>
      <c r="B27"/>
      <c r="C27" s="78" t="s">
        <v>338</v>
      </c>
      <c r="D27" s="79"/>
      <c r="E27" s="79"/>
      <c r="F27" s="79" t="s">
        <v>346</v>
      </c>
      <c r="G27" s="80"/>
    </row>
    <row r="28" spans="1:13" x14ac:dyDescent="0.55000000000000004">
      <c r="A28"/>
      <c r="B28"/>
      <c r="C28" s="78" t="s">
        <v>335</v>
      </c>
      <c r="D28" s="79" t="s">
        <v>338</v>
      </c>
      <c r="E28" s="79" t="s">
        <v>347</v>
      </c>
      <c r="F28" s="79" t="s">
        <v>342</v>
      </c>
      <c r="G28" s="80"/>
    </row>
    <row r="29" spans="1:13" x14ac:dyDescent="0.55000000000000004">
      <c r="A29"/>
      <c r="B29"/>
      <c r="C29" s="78" t="s">
        <v>338</v>
      </c>
      <c r="D29" s="79" t="s">
        <v>328</v>
      </c>
      <c r="E29" s="79" t="s">
        <v>335</v>
      </c>
      <c r="F29" s="79"/>
      <c r="G29" s="80" t="s">
        <v>348</v>
      </c>
    </row>
    <row r="30" spans="1:13" x14ac:dyDescent="0.55000000000000004">
      <c r="B30" s="30"/>
      <c r="C30" s="78"/>
      <c r="D30" s="79">
        <v>8</v>
      </c>
      <c r="E30" s="79"/>
      <c r="F30" s="79" t="s">
        <v>342</v>
      </c>
      <c r="G30" s="80"/>
    </row>
    <row r="31" spans="1:13" ht="14.7" thickBot="1" x14ac:dyDescent="0.6">
      <c r="B31" s="30"/>
      <c r="C31" s="81">
        <v>7</v>
      </c>
      <c r="D31" s="82" t="s">
        <v>339</v>
      </c>
      <c r="E31" s="82" t="s">
        <v>341</v>
      </c>
      <c r="F31" s="82" t="s">
        <v>347</v>
      </c>
      <c r="G31" s="83" t="s">
        <v>334</v>
      </c>
    </row>
    <row r="32" spans="1:13" x14ac:dyDescent="0.55000000000000004">
      <c r="C32" s="59"/>
    </row>
    <row r="33" spans="3:9" x14ac:dyDescent="0.55000000000000004">
      <c r="C33" s="59"/>
    </row>
    <row r="35" spans="3:9" x14ac:dyDescent="0.55000000000000004">
      <c r="E35" s="19"/>
    </row>
    <row r="36" spans="3:9" x14ac:dyDescent="0.55000000000000004">
      <c r="E36" s="19"/>
      <c r="F36" s="19"/>
      <c r="H36" s="19"/>
    </row>
    <row r="37" spans="3:9" x14ac:dyDescent="0.55000000000000004">
      <c r="F37" s="19"/>
      <c r="G37" s="19"/>
    </row>
    <row r="38" spans="3:9" x14ac:dyDescent="0.55000000000000004">
      <c r="E38" s="19"/>
      <c r="F38" s="19"/>
      <c r="I38" s="19"/>
    </row>
    <row r="39" spans="3:9" x14ac:dyDescent="0.55000000000000004">
      <c r="F39" s="19"/>
      <c r="G39" s="19"/>
      <c r="H39" s="19"/>
      <c r="I39" s="19"/>
    </row>
    <row r="40" spans="3:9" x14ac:dyDescent="0.55000000000000004">
      <c r="E40" s="19"/>
      <c r="F40" s="19"/>
      <c r="G40" s="19"/>
    </row>
    <row r="41" spans="3:9" x14ac:dyDescent="0.55000000000000004">
      <c r="E41" s="19"/>
      <c r="F41" s="19"/>
      <c r="G41" s="19"/>
      <c r="H41" s="19"/>
      <c r="I41" s="19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249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0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1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2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3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41"/>
  <sheetViews>
    <sheetView zoomScale="115" zoomScaleNormal="115" workbookViewId="0">
      <selection activeCell="E10" sqref="E10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11" width="11" style="30"/>
    <col min="12" max="13" width="11" style="30" customWidth="1"/>
    <col min="14" max="14" width="11" style="30"/>
    <col min="15" max="15" width="12.41796875" style="30" customWidth="1"/>
    <col min="16" max="16384" width="11" style="30"/>
  </cols>
  <sheetData>
    <row r="1" spans="1:14" x14ac:dyDescent="0.55000000000000004">
      <c r="A1">
        <v>5</v>
      </c>
    </row>
    <row r="2" spans="1:14" x14ac:dyDescent="0.55000000000000004">
      <c r="A2"/>
    </row>
    <row r="10" spans="1:14" x14ac:dyDescent="0.55000000000000004">
      <c r="A10" t="s">
        <v>350</v>
      </c>
      <c r="B10"/>
      <c r="C10"/>
      <c r="D10"/>
    </row>
    <row r="11" spans="1:14" x14ac:dyDescent="0.55000000000000004">
      <c r="A11"/>
      <c r="B11"/>
      <c r="C11"/>
      <c r="D11"/>
    </row>
    <row r="12" spans="1:14" x14ac:dyDescent="0.55000000000000004">
      <c r="A12"/>
      <c r="B12"/>
      <c r="C12"/>
      <c r="D12"/>
    </row>
    <row r="13" spans="1:14" ht="14.7" thickBot="1" x14ac:dyDescent="0.6">
      <c r="A13"/>
      <c r="B13"/>
      <c r="C13" s="19" t="s">
        <v>325</v>
      </c>
    </row>
    <row r="14" spans="1:14" s="12" customFormat="1" x14ac:dyDescent="0.55000000000000004">
      <c r="A14"/>
      <c r="B14"/>
      <c r="C14" s="75" t="s">
        <v>327</v>
      </c>
      <c r="D14" s="76">
        <v>4</v>
      </c>
      <c r="E14" s="76" t="s">
        <v>332</v>
      </c>
      <c r="F14" s="76" t="s">
        <v>330</v>
      </c>
      <c r="G14" s="77"/>
      <c r="H14" s="30"/>
      <c r="I14" s="19" t="s">
        <v>349</v>
      </c>
      <c r="J14" s="30"/>
      <c r="K14" s="30"/>
      <c r="L14" s="30"/>
      <c r="M14" s="30"/>
      <c r="N14" s="51"/>
    </row>
    <row r="15" spans="1:14" x14ac:dyDescent="0.55000000000000004">
      <c r="A15"/>
      <c r="B15"/>
      <c r="C15" s="78"/>
      <c r="D15" s="79"/>
      <c r="E15" s="79">
        <v>4</v>
      </c>
      <c r="F15" s="79" t="s">
        <v>333</v>
      </c>
      <c r="G15" s="80">
        <v>9</v>
      </c>
    </row>
    <row r="16" spans="1:14" x14ac:dyDescent="0.55000000000000004">
      <c r="A16"/>
      <c r="B16"/>
      <c r="C16" s="78" t="s">
        <v>334</v>
      </c>
      <c r="D16" s="79"/>
      <c r="E16" s="79"/>
      <c r="F16" s="79" t="s">
        <v>327</v>
      </c>
      <c r="G16" s="80" t="s">
        <v>334</v>
      </c>
      <c r="I16" s="19" t="s">
        <v>351</v>
      </c>
      <c r="N16" s="51"/>
    </row>
    <row r="17" spans="1:14" x14ac:dyDescent="0.55000000000000004">
      <c r="A17"/>
      <c r="B17"/>
      <c r="C17" s="78" t="s">
        <v>335</v>
      </c>
      <c r="D17" s="79"/>
      <c r="E17" s="79" t="s">
        <v>330</v>
      </c>
      <c r="F17" s="79" t="s">
        <v>336</v>
      </c>
      <c r="G17" s="80">
        <v>1</v>
      </c>
    </row>
    <row r="18" spans="1:14" x14ac:dyDescent="0.55000000000000004">
      <c r="B18"/>
      <c r="C18" s="78">
        <v>0</v>
      </c>
      <c r="D18" s="79">
        <v>7</v>
      </c>
      <c r="E18" s="79">
        <v>2</v>
      </c>
      <c r="F18" s="79">
        <v>2</v>
      </c>
      <c r="G18" s="80">
        <v>5</v>
      </c>
      <c r="H18" s="19"/>
      <c r="I18" s="19" t="s">
        <v>352</v>
      </c>
      <c r="N18" s="51"/>
    </row>
    <row r="19" spans="1:14" x14ac:dyDescent="0.55000000000000004">
      <c r="A19"/>
      <c r="B19"/>
      <c r="C19" s="78" t="s">
        <v>335</v>
      </c>
      <c r="D19" s="79" t="s">
        <v>337</v>
      </c>
      <c r="E19" s="79" t="s">
        <v>334</v>
      </c>
      <c r="F19" s="79" t="s">
        <v>326</v>
      </c>
      <c r="G19" s="80"/>
      <c r="H19" s="12"/>
      <c r="I19" s="12"/>
      <c r="J19" s="12"/>
      <c r="K19" s="12"/>
      <c r="L19" s="12"/>
      <c r="M19" s="12"/>
      <c r="N19" s="12"/>
    </row>
    <row r="20" spans="1:14" x14ac:dyDescent="0.55000000000000004">
      <c r="B20"/>
      <c r="C20" s="78" t="s">
        <v>338</v>
      </c>
      <c r="D20" s="79" t="s">
        <v>339</v>
      </c>
      <c r="E20" s="79"/>
      <c r="F20" s="79" t="s">
        <v>327</v>
      </c>
      <c r="G20" s="80" t="s">
        <v>328</v>
      </c>
    </row>
    <row r="21" spans="1:14" x14ac:dyDescent="0.55000000000000004">
      <c r="A21"/>
      <c r="B21"/>
      <c r="C21" s="78">
        <v>8</v>
      </c>
      <c r="D21" s="79">
        <v>0</v>
      </c>
      <c r="E21" s="79">
        <v>3</v>
      </c>
      <c r="F21" s="79" t="s">
        <v>340</v>
      </c>
      <c r="G21" s="80" t="s">
        <v>332</v>
      </c>
    </row>
    <row r="22" spans="1:14" x14ac:dyDescent="0.55000000000000004">
      <c r="A22"/>
      <c r="B22"/>
      <c r="C22" s="78" t="s">
        <v>330</v>
      </c>
      <c r="D22" s="79" t="s">
        <v>335</v>
      </c>
      <c r="E22" s="79">
        <v>3</v>
      </c>
      <c r="F22" s="79">
        <v>5</v>
      </c>
      <c r="G22" s="80">
        <v>6</v>
      </c>
      <c r="I22" t="s">
        <v>102</v>
      </c>
    </row>
    <row r="23" spans="1:14" x14ac:dyDescent="0.55000000000000004">
      <c r="A23"/>
      <c r="B23"/>
      <c r="C23" s="78">
        <v>3</v>
      </c>
      <c r="D23" s="79" t="s">
        <v>326</v>
      </c>
      <c r="E23" s="79">
        <v>5</v>
      </c>
      <c r="F23" s="79" t="s">
        <v>341</v>
      </c>
      <c r="G23" s="80" t="s">
        <v>342</v>
      </c>
    </row>
    <row r="24" spans="1:14" x14ac:dyDescent="0.55000000000000004">
      <c r="A24"/>
      <c r="B24"/>
      <c r="C24" s="78"/>
      <c r="D24" s="79"/>
      <c r="E24" s="79"/>
      <c r="F24" s="79" t="s">
        <v>333</v>
      </c>
      <c r="G24" s="80" t="s">
        <v>343</v>
      </c>
    </row>
    <row r="25" spans="1:14" x14ac:dyDescent="0.55000000000000004">
      <c r="A25"/>
      <c r="B25"/>
      <c r="C25" s="78" t="s">
        <v>343</v>
      </c>
      <c r="D25" s="79" t="s">
        <v>344</v>
      </c>
      <c r="E25" s="79" t="s">
        <v>345</v>
      </c>
      <c r="F25" s="79">
        <v>1</v>
      </c>
      <c r="G25" s="80" t="s">
        <v>343</v>
      </c>
    </row>
    <row r="26" spans="1:14" x14ac:dyDescent="0.55000000000000004">
      <c r="A26"/>
      <c r="B26"/>
      <c r="C26" s="78">
        <v>6</v>
      </c>
      <c r="D26" s="79" t="s">
        <v>340</v>
      </c>
      <c r="E26" s="79"/>
      <c r="F26" s="79">
        <v>6</v>
      </c>
      <c r="G26" s="80" t="s">
        <v>326</v>
      </c>
    </row>
    <row r="27" spans="1:14" x14ac:dyDescent="0.55000000000000004">
      <c r="A27"/>
      <c r="B27"/>
      <c r="C27" s="78" t="s">
        <v>338</v>
      </c>
      <c r="D27" s="79"/>
      <c r="E27" s="79"/>
      <c r="F27" s="79" t="s">
        <v>346</v>
      </c>
      <c r="G27" s="80"/>
    </row>
    <row r="28" spans="1:14" x14ac:dyDescent="0.55000000000000004">
      <c r="A28"/>
      <c r="B28"/>
      <c r="C28" s="78" t="s">
        <v>335</v>
      </c>
      <c r="D28" s="79" t="s">
        <v>338</v>
      </c>
      <c r="E28" s="79" t="s">
        <v>347</v>
      </c>
      <c r="F28" s="79" t="s">
        <v>342</v>
      </c>
      <c r="G28" s="80"/>
    </row>
    <row r="29" spans="1:14" x14ac:dyDescent="0.55000000000000004">
      <c r="A29"/>
      <c r="B29"/>
      <c r="C29" s="78" t="s">
        <v>338</v>
      </c>
      <c r="D29" s="79" t="s">
        <v>328</v>
      </c>
      <c r="E29" s="79" t="s">
        <v>335</v>
      </c>
      <c r="F29" s="79"/>
      <c r="G29" s="80" t="s">
        <v>348</v>
      </c>
    </row>
    <row r="30" spans="1:14" x14ac:dyDescent="0.55000000000000004">
      <c r="B30" s="30"/>
      <c r="C30" s="78"/>
      <c r="D30" s="79">
        <v>8</v>
      </c>
      <c r="E30" s="79"/>
      <c r="F30" s="79" t="s">
        <v>342</v>
      </c>
      <c r="G30" s="80"/>
    </row>
    <row r="31" spans="1:14" ht="14.7" thickBot="1" x14ac:dyDescent="0.6">
      <c r="B31" s="30"/>
      <c r="C31" s="81">
        <v>7</v>
      </c>
      <c r="D31" s="82" t="s">
        <v>339</v>
      </c>
      <c r="E31" s="82" t="s">
        <v>341</v>
      </c>
      <c r="F31" s="82" t="s">
        <v>347</v>
      </c>
      <c r="G31" s="83" t="s">
        <v>334</v>
      </c>
    </row>
    <row r="32" spans="1:14" x14ac:dyDescent="0.55000000000000004">
      <c r="C32" s="59"/>
    </row>
    <row r="33" spans="3:9" x14ac:dyDescent="0.55000000000000004">
      <c r="C33" s="59"/>
    </row>
    <row r="35" spans="3:9" x14ac:dyDescent="0.55000000000000004">
      <c r="E35" s="19"/>
    </row>
    <row r="36" spans="3:9" x14ac:dyDescent="0.55000000000000004">
      <c r="E36" s="19"/>
      <c r="F36" s="19"/>
      <c r="H36" s="19"/>
    </row>
    <row r="37" spans="3:9" x14ac:dyDescent="0.55000000000000004">
      <c r="F37" s="19"/>
      <c r="G37" s="19"/>
    </row>
    <row r="38" spans="3:9" x14ac:dyDescent="0.55000000000000004">
      <c r="E38" s="19"/>
      <c r="F38" s="19"/>
      <c r="I38" s="19"/>
    </row>
    <row r="39" spans="3:9" x14ac:dyDescent="0.55000000000000004">
      <c r="F39" s="19"/>
      <c r="G39" s="19"/>
      <c r="H39" s="19"/>
      <c r="I39" s="19"/>
    </row>
    <row r="40" spans="3:9" x14ac:dyDescent="0.55000000000000004">
      <c r="E40" s="19"/>
      <c r="F40" s="19"/>
      <c r="G40" s="19"/>
    </row>
    <row r="41" spans="3:9" x14ac:dyDescent="0.55000000000000004">
      <c r="E41" s="19"/>
      <c r="F41" s="19"/>
      <c r="G41" s="19"/>
      <c r="H41" s="19"/>
      <c r="I41" s="19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73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4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5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6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7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57"/>
  <sheetViews>
    <sheetView zoomScale="115" zoomScaleNormal="115" workbookViewId="0">
      <selection activeCell="F17" sqref="F17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4" width="11" style="30"/>
    <col min="5" max="5" width="22.578125" style="30" bestFit="1" customWidth="1"/>
    <col min="6" max="11" width="11" style="30"/>
    <col min="12" max="13" width="11" style="30" customWidth="1"/>
    <col min="14" max="14" width="11" style="30"/>
    <col min="15" max="15" width="12.41796875" style="30" customWidth="1"/>
    <col min="16" max="16384" width="11" style="30"/>
  </cols>
  <sheetData>
    <row r="1" spans="1:8" x14ac:dyDescent="0.55000000000000004">
      <c r="A1">
        <v>5</v>
      </c>
    </row>
    <row r="2" spans="1:8" x14ac:dyDescent="0.55000000000000004">
      <c r="A2"/>
    </row>
    <row r="10" spans="1:8" x14ac:dyDescent="0.55000000000000004">
      <c r="A10" t="s">
        <v>378</v>
      </c>
      <c r="B10"/>
      <c r="C10"/>
      <c r="D10"/>
    </row>
    <row r="11" spans="1:8" x14ac:dyDescent="0.55000000000000004">
      <c r="A11"/>
      <c r="B11"/>
      <c r="C11"/>
      <c r="D11"/>
    </row>
    <row r="12" spans="1:8" x14ac:dyDescent="0.55000000000000004">
      <c r="C12" s="59"/>
    </row>
    <row r="13" spans="1:8" x14ac:dyDescent="0.55000000000000004">
      <c r="A13" s="10" t="s">
        <v>1</v>
      </c>
      <c r="B13" s="10"/>
      <c r="C13"/>
      <c r="D13"/>
      <c r="E13"/>
    </row>
    <row r="14" spans="1:8" ht="31.2" x14ac:dyDescent="0.55000000000000004">
      <c r="A14" s="11" t="s">
        <v>52</v>
      </c>
      <c r="B14" s="11" t="s">
        <v>53</v>
      </c>
      <c r="C14" s="8" t="s">
        <v>92</v>
      </c>
      <c r="D14"/>
    </row>
    <row r="15" spans="1:8" x14ac:dyDescent="0.55000000000000004">
      <c r="A15" s="2" t="s">
        <v>367</v>
      </c>
      <c r="B15" s="2" t="s">
        <v>89</v>
      </c>
      <c r="C15" s="9">
        <v>32231</v>
      </c>
      <c r="D15"/>
      <c r="E15"/>
      <c r="F15" s="19"/>
      <c r="H15" s="19"/>
    </row>
    <row r="16" spans="1:8" x14ac:dyDescent="0.55000000000000004">
      <c r="A16" s="2" t="s">
        <v>368</v>
      </c>
      <c r="B16" s="2" t="s">
        <v>68</v>
      </c>
      <c r="C16" s="9">
        <v>33335</v>
      </c>
      <c r="D16"/>
      <c r="E16"/>
      <c r="F16" s="19"/>
      <c r="G16" s="19"/>
    </row>
    <row r="17" spans="1:9" ht="14.7" thickBot="1" x14ac:dyDescent="0.6">
      <c r="A17" s="2" t="s">
        <v>40</v>
      </c>
      <c r="B17" s="2" t="s">
        <v>71</v>
      </c>
      <c r="C17" s="9">
        <v>35325</v>
      </c>
      <c r="D17"/>
      <c r="E17" t="s">
        <v>355</v>
      </c>
      <c r="F17" s="84" t="s">
        <v>6</v>
      </c>
      <c r="I17" s="19"/>
    </row>
    <row r="18" spans="1:9" ht="14.7" thickTop="1" x14ac:dyDescent="0.55000000000000004">
      <c r="A18" s="2" t="s">
        <v>6</v>
      </c>
      <c r="B18" s="2" t="s">
        <v>79</v>
      </c>
      <c r="C18" s="9">
        <v>33573</v>
      </c>
      <c r="D18"/>
      <c r="E18"/>
      <c r="F18" s="19"/>
      <c r="G18" s="19"/>
      <c r="H18" s="19"/>
      <c r="I18" s="19"/>
    </row>
    <row r="19" spans="1:9" x14ac:dyDescent="0.55000000000000004">
      <c r="A19" s="2" t="s">
        <v>44</v>
      </c>
      <c r="B19" s="2" t="s">
        <v>75</v>
      </c>
      <c r="C19" s="9">
        <v>33544</v>
      </c>
      <c r="D19"/>
      <c r="E19" t="s">
        <v>92</v>
      </c>
      <c r="F19" s="91"/>
      <c r="G19"/>
    </row>
    <row r="20" spans="1:9" x14ac:dyDescent="0.55000000000000004">
      <c r="A20" s="2" t="s">
        <v>27</v>
      </c>
      <c r="B20" s="2" t="s">
        <v>75</v>
      </c>
      <c r="C20" s="9">
        <v>36416</v>
      </c>
      <c r="D20"/>
      <c r="E20"/>
      <c r="F20" s="19"/>
      <c r="G20" s="19"/>
      <c r="H20" s="19"/>
      <c r="I20" s="19"/>
    </row>
    <row r="21" spans="1:9" x14ac:dyDescent="0.55000000000000004">
      <c r="A21" s="2" t="s">
        <v>26</v>
      </c>
      <c r="B21" s="2" t="s">
        <v>88</v>
      </c>
      <c r="C21" s="9">
        <v>32146</v>
      </c>
      <c r="D21"/>
      <c r="H21" s="25"/>
    </row>
    <row r="22" spans="1:9" x14ac:dyDescent="0.55000000000000004">
      <c r="A22" s="2" t="s">
        <v>10</v>
      </c>
      <c r="B22" s="2" t="s">
        <v>56</v>
      </c>
      <c r="C22" s="9">
        <v>31325</v>
      </c>
      <c r="D22"/>
      <c r="E22"/>
    </row>
    <row r="23" spans="1:9" x14ac:dyDescent="0.55000000000000004">
      <c r="A23" s="2" t="s">
        <v>9</v>
      </c>
      <c r="B23" s="2" t="s">
        <v>80</v>
      </c>
      <c r="C23" s="9">
        <v>33061</v>
      </c>
      <c r="D23"/>
      <c r="E23"/>
    </row>
    <row r="24" spans="1:9" x14ac:dyDescent="0.55000000000000004">
      <c r="A24" s="2" t="s">
        <v>42</v>
      </c>
      <c r="B24" s="2" t="s">
        <v>73</v>
      </c>
      <c r="C24" s="9">
        <v>32602</v>
      </c>
      <c r="D24"/>
      <c r="E24"/>
    </row>
    <row r="25" spans="1:9" x14ac:dyDescent="0.55000000000000004">
      <c r="A25" s="2" t="s">
        <v>31</v>
      </c>
      <c r="B25" s="2" t="s">
        <v>66</v>
      </c>
      <c r="C25" s="9">
        <v>33272</v>
      </c>
      <c r="D25"/>
      <c r="E25"/>
    </row>
    <row r="26" spans="1:9" x14ac:dyDescent="0.55000000000000004">
      <c r="A26" s="2" t="s">
        <v>8</v>
      </c>
      <c r="B26" s="2" t="s">
        <v>55</v>
      </c>
      <c r="C26" s="9">
        <v>35971</v>
      </c>
      <c r="D26"/>
      <c r="E26"/>
    </row>
    <row r="27" spans="1:9" x14ac:dyDescent="0.55000000000000004">
      <c r="A27" s="2" t="s">
        <v>36</v>
      </c>
      <c r="B27" s="2" t="s">
        <v>55</v>
      </c>
      <c r="C27" s="9">
        <v>32883</v>
      </c>
      <c r="D27"/>
      <c r="E27"/>
    </row>
    <row r="28" spans="1:9" x14ac:dyDescent="0.55000000000000004">
      <c r="A28" s="2" t="s">
        <v>39</v>
      </c>
      <c r="B28" s="2" t="s">
        <v>70</v>
      </c>
      <c r="C28" s="9">
        <v>32261</v>
      </c>
      <c r="D28"/>
      <c r="E28"/>
    </row>
    <row r="29" spans="1:9" x14ac:dyDescent="0.55000000000000004">
      <c r="A29" s="2" t="s">
        <v>18</v>
      </c>
      <c r="B29" s="2" t="s">
        <v>60</v>
      </c>
      <c r="C29" s="9">
        <v>35066</v>
      </c>
      <c r="D29"/>
      <c r="E29"/>
    </row>
    <row r="30" spans="1:9" x14ac:dyDescent="0.55000000000000004">
      <c r="A30" s="2" t="s">
        <v>37</v>
      </c>
      <c r="B30" s="2" t="s">
        <v>60</v>
      </c>
      <c r="C30" s="9">
        <v>36225</v>
      </c>
      <c r="D30"/>
      <c r="E30"/>
    </row>
    <row r="31" spans="1:9" x14ac:dyDescent="0.55000000000000004">
      <c r="A31" s="2" t="s">
        <v>11</v>
      </c>
      <c r="B31" s="2" t="s">
        <v>60</v>
      </c>
      <c r="C31" s="9">
        <v>35643</v>
      </c>
      <c r="D31"/>
      <c r="E31"/>
    </row>
    <row r="32" spans="1:9" x14ac:dyDescent="0.55000000000000004">
      <c r="A32" s="2" t="s">
        <v>43</v>
      </c>
      <c r="B32" s="2" t="s">
        <v>74</v>
      </c>
      <c r="C32" s="9">
        <v>31049</v>
      </c>
      <c r="D32"/>
      <c r="E32"/>
    </row>
    <row r="33" spans="1:5" x14ac:dyDescent="0.55000000000000004">
      <c r="A33" s="2" t="s">
        <v>5</v>
      </c>
      <c r="B33" s="2" t="s">
        <v>78</v>
      </c>
      <c r="C33" s="9">
        <v>36052</v>
      </c>
      <c r="D33"/>
      <c r="E33"/>
    </row>
    <row r="34" spans="1:5" x14ac:dyDescent="0.55000000000000004">
      <c r="A34" s="2" t="s">
        <v>14</v>
      </c>
      <c r="B34" s="2" t="s">
        <v>58</v>
      </c>
      <c r="C34" s="9">
        <v>31423</v>
      </c>
      <c r="D34"/>
      <c r="E34"/>
    </row>
    <row r="35" spans="1:5" x14ac:dyDescent="0.55000000000000004">
      <c r="A35" s="2"/>
      <c r="B35" s="2"/>
      <c r="C35" s="9"/>
      <c r="D35"/>
      <c r="E35"/>
    </row>
    <row r="36" spans="1:5" x14ac:dyDescent="0.55000000000000004">
      <c r="A36" s="2"/>
      <c r="B36" s="2"/>
      <c r="C36" s="9"/>
      <c r="D36"/>
      <c r="E36"/>
    </row>
    <row r="37" spans="1:5" x14ac:dyDescent="0.55000000000000004">
      <c r="A37" s="2"/>
      <c r="B37" s="2"/>
      <c r="C37" s="9"/>
      <c r="D37"/>
      <c r="E37"/>
    </row>
    <row r="38" spans="1:5" x14ac:dyDescent="0.55000000000000004">
      <c r="A38" s="2"/>
      <c r="B38" s="2"/>
      <c r="C38" s="9"/>
      <c r="D38"/>
      <c r="E38"/>
    </row>
    <row r="39" spans="1:5" x14ac:dyDescent="0.55000000000000004">
      <c r="A39" s="2"/>
      <c r="B39" s="2"/>
      <c r="C39" s="9"/>
      <c r="D39"/>
      <c r="E39"/>
    </row>
    <row r="40" spans="1:5" x14ac:dyDescent="0.55000000000000004">
      <c r="A40" s="2"/>
      <c r="B40" s="2"/>
      <c r="C40" s="9"/>
      <c r="D40"/>
      <c r="E40"/>
    </row>
    <row r="41" spans="1:5" x14ac:dyDescent="0.55000000000000004">
      <c r="A41" s="2"/>
      <c r="B41" s="2"/>
      <c r="C41" s="9"/>
      <c r="D41"/>
      <c r="E41"/>
    </row>
    <row r="42" spans="1:5" x14ac:dyDescent="0.55000000000000004">
      <c r="A42" s="2"/>
      <c r="B42" s="2"/>
      <c r="C42" s="9"/>
      <c r="D42"/>
      <c r="E42"/>
    </row>
    <row r="43" spans="1:5" x14ac:dyDescent="0.55000000000000004">
      <c r="A43" s="2"/>
      <c r="B43" s="2"/>
      <c r="C43" s="9"/>
      <c r="D43"/>
      <c r="E43"/>
    </row>
    <row r="44" spans="1:5" x14ac:dyDescent="0.55000000000000004">
      <c r="A44" s="2"/>
      <c r="B44" s="2"/>
      <c r="C44" s="9"/>
      <c r="D44"/>
      <c r="E44"/>
    </row>
    <row r="45" spans="1:5" x14ac:dyDescent="0.55000000000000004">
      <c r="A45" s="2"/>
      <c r="B45" s="2"/>
      <c r="C45" s="9"/>
      <c r="D45"/>
      <c r="E45"/>
    </row>
    <row r="46" spans="1:5" x14ac:dyDescent="0.55000000000000004">
      <c r="A46" s="2"/>
      <c r="B46" s="2"/>
      <c r="C46" s="9"/>
      <c r="D46"/>
      <c r="E46"/>
    </row>
    <row r="47" spans="1:5" x14ac:dyDescent="0.55000000000000004">
      <c r="A47" s="2"/>
      <c r="B47" s="2"/>
      <c r="C47" s="9"/>
      <c r="D47"/>
      <c r="E47"/>
    </row>
    <row r="48" spans="1:5" x14ac:dyDescent="0.55000000000000004">
      <c r="A48" s="2"/>
      <c r="B48" s="2"/>
      <c r="C48" s="9"/>
      <c r="D48"/>
      <c r="E48"/>
    </row>
    <row r="49" spans="1:5" x14ac:dyDescent="0.55000000000000004">
      <c r="A49" s="2"/>
      <c r="B49" s="2"/>
      <c r="C49" s="9"/>
      <c r="D49"/>
      <c r="E49"/>
    </row>
    <row r="50" spans="1:5" x14ac:dyDescent="0.55000000000000004">
      <c r="A50" s="2"/>
      <c r="B50" s="2"/>
      <c r="C50" s="9"/>
      <c r="D50"/>
      <c r="E50"/>
    </row>
    <row r="51" spans="1:5" x14ac:dyDescent="0.55000000000000004">
      <c r="A51" s="2"/>
      <c r="B51" s="2"/>
      <c r="C51" s="9"/>
      <c r="D51"/>
      <c r="E51"/>
    </row>
    <row r="52" spans="1:5" x14ac:dyDescent="0.55000000000000004">
      <c r="A52" s="2"/>
      <c r="B52" s="2"/>
      <c r="C52" s="9"/>
      <c r="D52"/>
      <c r="E52"/>
    </row>
    <row r="53" spans="1:5" x14ac:dyDescent="0.55000000000000004">
      <c r="A53" s="2"/>
      <c r="B53" s="2"/>
      <c r="C53" s="9"/>
      <c r="D53"/>
      <c r="E53"/>
    </row>
    <row r="54" spans="1:5" x14ac:dyDescent="0.55000000000000004">
      <c r="A54" s="2"/>
      <c r="B54" s="2"/>
      <c r="C54" s="9"/>
      <c r="D54"/>
      <c r="E54"/>
    </row>
    <row r="55" spans="1:5" x14ac:dyDescent="0.55000000000000004">
      <c r="A55" s="2"/>
      <c r="B55" s="2"/>
      <c r="C55" s="9"/>
      <c r="D55"/>
      <c r="E55"/>
    </row>
    <row r="56" spans="1:5" x14ac:dyDescent="0.55000000000000004">
      <c r="A56" s="2"/>
      <c r="B56" s="2"/>
      <c r="C56" s="9"/>
      <c r="D56"/>
      <c r="E56"/>
    </row>
    <row r="57" spans="1:5" x14ac:dyDescent="0.55000000000000004">
      <c r="A57" s="2"/>
      <c r="B57" s="2"/>
      <c r="C57" s="9"/>
      <c r="D57"/>
      <c r="E57"/>
    </row>
  </sheetData>
  <sortState xmlns:xlrd2="http://schemas.microsoft.com/office/spreadsheetml/2017/richdata2" ref="A15:C57">
    <sortCondition ref="B15:B57"/>
  </sortState>
  <dataValidations count="2">
    <dataValidation type="date" operator="lessThan" allowBlank="1" showInputMessage="1" showErrorMessage="1" sqref="C15:C57" xr:uid="{00000000-0002-0000-1500-000000000000}">
      <formula1>TODAY()-(365.25*18)</formula1>
    </dataValidation>
    <dataValidation type="list" allowBlank="1" showInputMessage="1" showErrorMessage="1" sqref="F17" xr:uid="{00000000-0002-0000-1500-000001000000}">
      <formula1>$A$15:$A$34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8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9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0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1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0"/>
  <sheetViews>
    <sheetView zoomScale="115" zoomScaleNormal="115" workbookViewId="0">
      <selection activeCell="H29" sqref="H29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4" width="11" style="30"/>
    <col min="5" max="5" width="22.578125" style="30" bestFit="1" customWidth="1"/>
    <col min="6" max="11" width="11" style="30"/>
    <col min="12" max="13" width="11" style="30" customWidth="1"/>
    <col min="14" max="14" width="11" style="30"/>
    <col min="15" max="15" width="12.41796875" style="30" customWidth="1"/>
    <col min="16" max="16384" width="11" style="30"/>
  </cols>
  <sheetData>
    <row r="1" spans="1:11" x14ac:dyDescent="0.55000000000000004">
      <c r="A1">
        <v>5</v>
      </c>
    </row>
    <row r="2" spans="1:11" x14ac:dyDescent="0.55000000000000004">
      <c r="A2"/>
    </row>
    <row r="10" spans="1:11" x14ac:dyDescent="0.55000000000000004">
      <c r="A10" t="s">
        <v>49</v>
      </c>
      <c r="B10"/>
      <c r="C10"/>
      <c r="D10"/>
    </row>
    <row r="11" spans="1:11" x14ac:dyDescent="0.55000000000000004">
      <c r="A11" t="s">
        <v>50</v>
      </c>
      <c r="B11"/>
      <c r="C11"/>
      <c r="D11"/>
    </row>
    <row r="12" spans="1:11" x14ac:dyDescent="0.55000000000000004">
      <c r="C12" s="59"/>
    </row>
    <row r="13" spans="1:11" x14ac:dyDescent="0.55000000000000004">
      <c r="A13" s="30"/>
      <c r="B13" s="30"/>
      <c r="C13"/>
      <c r="E13"/>
      <c r="F13"/>
      <c r="G13"/>
      <c r="H13"/>
      <c r="I13"/>
      <c r="J13" t="s">
        <v>51</v>
      </c>
      <c r="K13"/>
    </row>
    <row r="14" spans="1:11" x14ac:dyDescent="0.55000000000000004">
      <c r="A14" s="19" t="s">
        <v>93</v>
      </c>
      <c r="B14" s="30"/>
      <c r="C14"/>
      <c r="E14" s="6" t="s">
        <v>47</v>
      </c>
      <c r="F14" s="7" t="s">
        <v>45</v>
      </c>
      <c r="G14" s="7" t="s">
        <v>48</v>
      </c>
      <c r="H14"/>
      <c r="I14"/>
      <c r="J14" s="85" t="s">
        <v>46</v>
      </c>
      <c r="K14" s="86" t="s">
        <v>45</v>
      </c>
    </row>
    <row r="15" spans="1:11" x14ac:dyDescent="0.55000000000000004">
      <c r="A15" s="30"/>
      <c r="B15" s="30"/>
      <c r="C15"/>
      <c r="D15"/>
      <c r="E15" s="5">
        <v>345</v>
      </c>
      <c r="F15" s="87"/>
      <c r="G15" s="87"/>
      <c r="H15"/>
      <c r="I15"/>
      <c r="J15" s="3">
        <v>0</v>
      </c>
      <c r="K15" s="4">
        <v>0.65</v>
      </c>
    </row>
    <row r="16" spans="1:11" x14ac:dyDescent="0.55000000000000004">
      <c r="A16" s="30"/>
      <c r="B16" s="30"/>
      <c r="C16"/>
      <c r="D16"/>
      <c r="E16" s="5">
        <v>18</v>
      </c>
      <c r="F16" s="87"/>
      <c r="G16" s="87"/>
      <c r="H16"/>
      <c r="I16"/>
      <c r="J16" s="3">
        <v>100</v>
      </c>
      <c r="K16" s="4">
        <v>0.6</v>
      </c>
    </row>
    <row r="17" spans="1:11" x14ac:dyDescent="0.55000000000000004">
      <c r="A17"/>
      <c r="B17"/>
      <c r="C17"/>
      <c r="E17" s="5">
        <v>515</v>
      </c>
      <c r="F17" s="87"/>
      <c r="G17" s="87"/>
      <c r="H17"/>
      <c r="I17"/>
      <c r="J17" s="3">
        <v>180</v>
      </c>
      <c r="K17" s="4">
        <v>0.55000000000000004</v>
      </c>
    </row>
    <row r="18" spans="1:11" x14ac:dyDescent="0.55000000000000004">
      <c r="A18"/>
      <c r="B18"/>
      <c r="C18"/>
      <c r="E18" s="5">
        <v>199</v>
      </c>
      <c r="F18" s="87"/>
      <c r="G18" s="87"/>
      <c r="H18"/>
      <c r="I18"/>
      <c r="J18" s="3">
        <v>250</v>
      </c>
      <c r="K18" s="4">
        <v>0.5</v>
      </c>
    </row>
    <row r="19" spans="1:11" x14ac:dyDescent="0.55000000000000004">
      <c r="A19"/>
      <c r="B19"/>
      <c r="C19"/>
      <c r="E19" s="5">
        <v>210</v>
      </c>
      <c r="F19" s="87"/>
      <c r="G19" s="87"/>
      <c r="H19"/>
      <c r="I19"/>
      <c r="J19" s="3">
        <v>350</v>
      </c>
      <c r="K19" s="4">
        <v>0.45</v>
      </c>
    </row>
    <row r="20" spans="1:11" x14ac:dyDescent="0.55000000000000004">
      <c r="A20"/>
      <c r="B20"/>
      <c r="C20"/>
      <c r="E20" s="5">
        <v>2034</v>
      </c>
      <c r="F20" s="87"/>
      <c r="G20" s="87"/>
      <c r="H20"/>
      <c r="I20"/>
      <c r="J20" s="3">
        <v>500</v>
      </c>
      <c r="K20" s="4">
        <v>0.4</v>
      </c>
    </row>
    <row r="21" spans="1:11" x14ac:dyDescent="0.55000000000000004">
      <c r="A21"/>
      <c r="B21"/>
      <c r="C21"/>
      <c r="H21"/>
      <c r="I21"/>
      <c r="J21" s="3">
        <v>1000</v>
      </c>
      <c r="K21" s="4">
        <v>0.35</v>
      </c>
    </row>
    <row r="22" spans="1:11" x14ac:dyDescent="0.55000000000000004">
      <c r="A22"/>
      <c r="B22"/>
      <c r="C22"/>
      <c r="G22"/>
      <c r="H22"/>
      <c r="I22"/>
      <c r="J22"/>
      <c r="K22"/>
    </row>
    <row r="23" spans="1:11" x14ac:dyDescent="0.55000000000000004">
      <c r="A23" s="30"/>
      <c r="B23" s="30"/>
      <c r="G23"/>
      <c r="H23"/>
      <c r="I23"/>
      <c r="J23" t="s">
        <v>358</v>
      </c>
      <c r="K23"/>
    </row>
    <row r="24" spans="1:11" x14ac:dyDescent="0.55000000000000004">
      <c r="A24" s="30"/>
      <c r="B24" s="30"/>
      <c r="D24"/>
      <c r="E24"/>
      <c r="F24"/>
      <c r="G24"/>
      <c r="H24"/>
      <c r="I24"/>
      <c r="J24" t="s">
        <v>359</v>
      </c>
      <c r="K24"/>
    </row>
    <row r="25" spans="1:11" x14ac:dyDescent="0.55000000000000004">
      <c r="A25" s="30"/>
      <c r="B25" s="30"/>
      <c r="D25"/>
      <c r="E25"/>
      <c r="F25"/>
      <c r="G25"/>
      <c r="H25"/>
      <c r="I25"/>
      <c r="J25"/>
      <c r="K25"/>
    </row>
    <row r="26" spans="1:11" x14ac:dyDescent="0.55000000000000004">
      <c r="A26" s="30"/>
      <c r="B26" s="30"/>
      <c r="D26"/>
      <c r="E26"/>
      <c r="F26"/>
      <c r="G26"/>
      <c r="H26"/>
      <c r="I26"/>
      <c r="J26"/>
    </row>
    <row r="27" spans="1:11" x14ac:dyDescent="0.55000000000000004">
      <c r="A27" s="30"/>
      <c r="B27" s="30"/>
      <c r="D27"/>
      <c r="E27"/>
      <c r="F27"/>
      <c r="G27"/>
      <c r="H27"/>
      <c r="I27"/>
    </row>
    <row r="28" spans="1:11" x14ac:dyDescent="0.55000000000000004">
      <c r="A28" s="30"/>
      <c r="B28" s="30"/>
      <c r="D28"/>
      <c r="E28"/>
      <c r="F28"/>
      <c r="G28"/>
      <c r="H28"/>
      <c r="I28"/>
    </row>
    <row r="29" spans="1:11" x14ac:dyDescent="0.55000000000000004">
      <c r="A29" s="30"/>
      <c r="B29" s="30"/>
      <c r="D29"/>
      <c r="E29"/>
      <c r="F29"/>
      <c r="G29"/>
      <c r="H29"/>
      <c r="I29"/>
      <c r="J29"/>
    </row>
    <row r="30" spans="1:11" x14ac:dyDescent="0.55000000000000004">
      <c r="A30"/>
      <c r="B30"/>
      <c r="C30"/>
      <c r="D30"/>
      <c r="E30"/>
      <c r="F30"/>
      <c r="G30"/>
      <c r="H30"/>
      <c r="I30"/>
      <c r="J30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1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2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3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4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5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4"/>
  <sheetViews>
    <sheetView zoomScale="115" zoomScaleNormal="115" workbookViewId="0">
      <selection activeCell="E10" sqref="E10"/>
    </sheetView>
  </sheetViews>
  <sheetFormatPr baseColWidth="10" defaultColWidth="11" defaultRowHeight="14.4" x14ac:dyDescent="0.55000000000000004"/>
  <cols>
    <col min="1" max="1" width="24.578125" style="12" customWidth="1"/>
    <col min="2" max="4" width="11" style="12" customWidth="1"/>
    <col min="5" max="5" width="15.68359375" style="12" customWidth="1"/>
    <col min="6" max="6" width="18" style="17" customWidth="1"/>
    <col min="7" max="13" width="11" style="14"/>
    <col min="14" max="14" width="11" style="14" customWidth="1"/>
    <col min="15" max="16384" width="11" style="14"/>
  </cols>
  <sheetData>
    <row r="1" spans="1:10" x14ac:dyDescent="0.55000000000000004">
      <c r="A1">
        <v>5</v>
      </c>
    </row>
    <row r="2" spans="1:10" x14ac:dyDescent="0.55000000000000004">
      <c r="A2"/>
    </row>
    <row r="9" spans="1:10" x14ac:dyDescent="0.55000000000000004">
      <c r="F9" s="13" t="s">
        <v>1</v>
      </c>
      <c r="J9" s="13"/>
    </row>
    <row r="10" spans="1:10" ht="31.2" x14ac:dyDescent="0.55000000000000004">
      <c r="A10" s="14" t="s">
        <v>100</v>
      </c>
      <c r="F10" s="11" t="s">
        <v>52</v>
      </c>
      <c r="G10" s="8" t="s">
        <v>92</v>
      </c>
      <c r="J10" s="11" t="s">
        <v>53</v>
      </c>
    </row>
    <row r="11" spans="1:10" x14ac:dyDescent="0.55000000000000004">
      <c r="A11" s="14" t="s">
        <v>101</v>
      </c>
      <c r="F11" s="15" t="s">
        <v>7</v>
      </c>
      <c r="G11" s="16">
        <v>32121</v>
      </c>
      <c r="J11" s="15" t="s">
        <v>76</v>
      </c>
    </row>
    <row r="12" spans="1:10" x14ac:dyDescent="0.55000000000000004">
      <c r="A12" s="19" t="s">
        <v>370</v>
      </c>
      <c r="F12" s="15" t="s">
        <v>8</v>
      </c>
      <c r="G12" s="16">
        <v>35971</v>
      </c>
      <c r="J12" s="15" t="s">
        <v>77</v>
      </c>
    </row>
    <row r="13" spans="1:10" x14ac:dyDescent="0.55000000000000004">
      <c r="F13" s="15" t="s">
        <v>10</v>
      </c>
      <c r="G13" s="16">
        <v>31325</v>
      </c>
      <c r="J13" s="15" t="s">
        <v>78</v>
      </c>
    </row>
    <row r="14" spans="1:10" x14ac:dyDescent="0.55000000000000004">
      <c r="A14" s="12" t="s">
        <v>102</v>
      </c>
      <c r="F14" s="15" t="s">
        <v>13</v>
      </c>
      <c r="G14" s="16">
        <v>36477</v>
      </c>
      <c r="J14" s="15" t="s">
        <v>79</v>
      </c>
    </row>
    <row r="15" spans="1:10" x14ac:dyDescent="0.55000000000000004">
      <c r="F15" s="15" t="s">
        <v>14</v>
      </c>
      <c r="G15" s="16">
        <v>31423</v>
      </c>
      <c r="J15" s="15" t="s">
        <v>80</v>
      </c>
    </row>
    <row r="16" spans="1:10" x14ac:dyDescent="0.55000000000000004">
      <c r="F16" s="15" t="s">
        <v>17</v>
      </c>
      <c r="G16" s="16">
        <v>34573</v>
      </c>
      <c r="J16" s="15" t="s">
        <v>54</v>
      </c>
    </row>
    <row r="17" spans="6:10" x14ac:dyDescent="0.55000000000000004">
      <c r="F17" s="15" t="s">
        <v>18</v>
      </c>
      <c r="G17" s="16">
        <v>35401</v>
      </c>
      <c r="J17" s="15" t="s">
        <v>55</v>
      </c>
    </row>
    <row r="18" spans="6:10" x14ac:dyDescent="0.55000000000000004">
      <c r="F18" s="15" t="s">
        <v>19</v>
      </c>
      <c r="G18" s="16">
        <v>31296</v>
      </c>
      <c r="J18" s="15" t="s">
        <v>60</v>
      </c>
    </row>
    <row r="19" spans="6:10" x14ac:dyDescent="0.55000000000000004">
      <c r="F19" s="15" t="s">
        <v>23</v>
      </c>
      <c r="G19" s="16">
        <v>32076</v>
      </c>
      <c r="J19" s="15" t="s">
        <v>56</v>
      </c>
    </row>
    <row r="20" spans="6:10" x14ac:dyDescent="0.55000000000000004">
      <c r="F20" s="15" t="s">
        <v>25</v>
      </c>
      <c r="G20" s="16">
        <v>36062</v>
      </c>
      <c r="J20" s="15" t="s">
        <v>81</v>
      </c>
    </row>
    <row r="21" spans="6:10" x14ac:dyDescent="0.55000000000000004">
      <c r="F21" s="15" t="s">
        <v>28</v>
      </c>
      <c r="G21" s="16">
        <v>31846</v>
      </c>
      <c r="J21" s="15" t="s">
        <v>82</v>
      </c>
    </row>
    <row r="22" spans="6:10" x14ac:dyDescent="0.55000000000000004">
      <c r="F22" s="15" t="s">
        <v>29</v>
      </c>
      <c r="G22" s="16">
        <v>33696</v>
      </c>
      <c r="J22" s="15" t="s">
        <v>57</v>
      </c>
    </row>
    <row r="23" spans="6:10" x14ac:dyDescent="0.55000000000000004">
      <c r="F23" s="15" t="s">
        <v>31</v>
      </c>
      <c r="G23" s="16">
        <v>33272</v>
      </c>
      <c r="J23" s="15" t="s">
        <v>58</v>
      </c>
    </row>
    <row r="24" spans="6:10" x14ac:dyDescent="0.55000000000000004">
      <c r="F24" s="15" t="s">
        <v>33</v>
      </c>
      <c r="G24" s="16">
        <v>36075</v>
      </c>
      <c r="J24" s="15" t="s">
        <v>83</v>
      </c>
    </row>
    <row r="25" spans="6:10" x14ac:dyDescent="0.55000000000000004">
      <c r="F25" s="15" t="s">
        <v>35</v>
      </c>
      <c r="G25" s="16">
        <v>33335</v>
      </c>
      <c r="J25" s="15" t="s">
        <v>84</v>
      </c>
    </row>
    <row r="26" spans="6:10" x14ac:dyDescent="0.55000000000000004">
      <c r="F26" s="15" t="s">
        <v>37</v>
      </c>
      <c r="G26" s="16">
        <v>36225</v>
      </c>
      <c r="J26" s="15" t="s">
        <v>59</v>
      </c>
    </row>
    <row r="27" spans="6:10" x14ac:dyDescent="0.55000000000000004">
      <c r="F27" s="15" t="s">
        <v>38</v>
      </c>
      <c r="G27" s="16">
        <v>31567</v>
      </c>
      <c r="J27" s="15" t="s">
        <v>60</v>
      </c>
    </row>
    <row r="28" spans="6:10" x14ac:dyDescent="0.55000000000000004">
      <c r="F28" s="15" t="s">
        <v>39</v>
      </c>
      <c r="G28" s="16">
        <v>32261</v>
      </c>
      <c r="J28" s="15" t="s">
        <v>61</v>
      </c>
    </row>
    <row r="29" spans="6:10" x14ac:dyDescent="0.55000000000000004">
      <c r="F29" s="15" t="s">
        <v>40</v>
      </c>
      <c r="G29" s="16">
        <v>35325</v>
      </c>
      <c r="J29" s="15" t="s">
        <v>85</v>
      </c>
    </row>
    <row r="30" spans="6:10" x14ac:dyDescent="0.55000000000000004">
      <c r="F30" s="15" t="s">
        <v>40</v>
      </c>
      <c r="G30" s="16">
        <v>31624</v>
      </c>
      <c r="J30" s="15" t="s">
        <v>86</v>
      </c>
    </row>
    <row r="31" spans="6:10" x14ac:dyDescent="0.55000000000000004">
      <c r="F31" s="15" t="s">
        <v>41</v>
      </c>
      <c r="G31" s="16">
        <v>32602</v>
      </c>
      <c r="J31" s="15" t="s">
        <v>87</v>
      </c>
    </row>
    <row r="32" spans="6:10" x14ac:dyDescent="0.55000000000000004">
      <c r="F32" s="15" t="s">
        <v>42</v>
      </c>
      <c r="G32" s="16">
        <v>31049</v>
      </c>
      <c r="J32" s="15" t="s">
        <v>62</v>
      </c>
    </row>
    <row r="33" spans="6:10" x14ac:dyDescent="0.55000000000000004">
      <c r="F33" s="15" t="s">
        <v>43</v>
      </c>
      <c r="G33" s="16">
        <v>33544</v>
      </c>
      <c r="J33" s="15" t="s">
        <v>88</v>
      </c>
    </row>
    <row r="34" spans="6:10" x14ac:dyDescent="0.55000000000000004">
      <c r="F34" s="15" t="s">
        <v>44</v>
      </c>
      <c r="G34" s="16">
        <v>35497</v>
      </c>
      <c r="J34" s="15" t="s">
        <v>63</v>
      </c>
    </row>
    <row r="35" spans="6:10" x14ac:dyDescent="0.55000000000000004">
      <c r="F35" s="15" t="s">
        <v>2</v>
      </c>
      <c r="G35" s="16">
        <v>33572</v>
      </c>
      <c r="J35" s="15" t="s">
        <v>75</v>
      </c>
    </row>
    <row r="36" spans="6:10" x14ac:dyDescent="0.55000000000000004">
      <c r="F36" s="15" t="s">
        <v>3</v>
      </c>
      <c r="G36" s="16">
        <v>32237</v>
      </c>
      <c r="J36" s="15" t="s">
        <v>63</v>
      </c>
    </row>
    <row r="37" spans="6:10" x14ac:dyDescent="0.55000000000000004">
      <c r="F37" s="15" t="s">
        <v>4</v>
      </c>
      <c r="G37" s="16">
        <v>36052</v>
      </c>
      <c r="J37" s="15" t="s">
        <v>64</v>
      </c>
    </row>
    <row r="38" spans="6:10" x14ac:dyDescent="0.55000000000000004">
      <c r="F38" s="15" t="s">
        <v>5</v>
      </c>
      <c r="G38" s="16">
        <v>33573</v>
      </c>
      <c r="J38" s="15" t="s">
        <v>65</v>
      </c>
    </row>
    <row r="39" spans="6:10" x14ac:dyDescent="0.55000000000000004">
      <c r="F39" s="15" t="s">
        <v>6</v>
      </c>
      <c r="G39" s="16">
        <v>33061</v>
      </c>
      <c r="J39" s="15" t="s">
        <v>89</v>
      </c>
    </row>
    <row r="40" spans="6:10" x14ac:dyDescent="0.55000000000000004">
      <c r="F40" s="15" t="s">
        <v>9</v>
      </c>
      <c r="G40" s="16">
        <v>35643</v>
      </c>
      <c r="J40" s="15" t="s">
        <v>66</v>
      </c>
    </row>
    <row r="41" spans="6:10" x14ac:dyDescent="0.55000000000000004">
      <c r="F41" s="15" t="s">
        <v>11</v>
      </c>
      <c r="G41" s="16">
        <v>35038</v>
      </c>
      <c r="J41" s="15" t="s">
        <v>90</v>
      </c>
    </row>
    <row r="42" spans="6:10" x14ac:dyDescent="0.55000000000000004">
      <c r="F42" s="15" t="s">
        <v>12</v>
      </c>
      <c r="G42" s="16">
        <v>32590</v>
      </c>
      <c r="J42" s="15" t="s">
        <v>67</v>
      </c>
    </row>
    <row r="43" spans="6:10" x14ac:dyDescent="0.55000000000000004">
      <c r="F43" s="15" t="s">
        <v>15</v>
      </c>
      <c r="G43" s="16">
        <v>33978</v>
      </c>
      <c r="J43" s="15" t="s">
        <v>55</v>
      </c>
    </row>
    <row r="44" spans="6:10" x14ac:dyDescent="0.55000000000000004">
      <c r="F44" s="15" t="s">
        <v>16</v>
      </c>
      <c r="G44" s="16">
        <v>31963</v>
      </c>
      <c r="J44" s="15" t="s">
        <v>68</v>
      </c>
    </row>
    <row r="45" spans="6:10" x14ac:dyDescent="0.55000000000000004">
      <c r="F45" s="15" t="s">
        <v>20</v>
      </c>
      <c r="G45" s="16">
        <v>36201</v>
      </c>
      <c r="J45" s="15" t="s">
        <v>91</v>
      </c>
    </row>
    <row r="46" spans="6:10" x14ac:dyDescent="0.55000000000000004">
      <c r="F46" s="15" t="s">
        <v>21</v>
      </c>
      <c r="G46" s="16">
        <v>33544</v>
      </c>
      <c r="J46" s="15" t="s">
        <v>60</v>
      </c>
    </row>
    <row r="47" spans="6:10" x14ac:dyDescent="0.55000000000000004">
      <c r="F47" s="15" t="s">
        <v>22</v>
      </c>
      <c r="G47" s="16">
        <v>35991</v>
      </c>
      <c r="J47" s="15" t="s">
        <v>69</v>
      </c>
    </row>
    <row r="48" spans="6:10" x14ac:dyDescent="0.55000000000000004">
      <c r="F48" s="15" t="s">
        <v>24</v>
      </c>
      <c r="G48" s="16">
        <v>32146</v>
      </c>
      <c r="J48" s="15" t="s">
        <v>70</v>
      </c>
    </row>
    <row r="49" spans="6:10" x14ac:dyDescent="0.55000000000000004">
      <c r="F49" s="15" t="s">
        <v>26</v>
      </c>
      <c r="G49" s="16">
        <v>36416</v>
      </c>
      <c r="J49" s="15" t="s">
        <v>71</v>
      </c>
    </row>
    <row r="50" spans="6:10" x14ac:dyDescent="0.55000000000000004">
      <c r="F50" s="15" t="s">
        <v>27</v>
      </c>
      <c r="G50" s="16">
        <v>33612</v>
      </c>
      <c r="J50" s="15" t="s">
        <v>72</v>
      </c>
    </row>
    <row r="51" spans="6:10" x14ac:dyDescent="0.55000000000000004">
      <c r="F51" s="15" t="s">
        <v>30</v>
      </c>
      <c r="G51" s="16">
        <v>32231</v>
      </c>
      <c r="J51" s="15" t="s">
        <v>73</v>
      </c>
    </row>
    <row r="52" spans="6:10" x14ac:dyDescent="0.55000000000000004">
      <c r="F52" s="15" t="s">
        <v>32</v>
      </c>
      <c r="G52" s="16">
        <v>33758</v>
      </c>
      <c r="J52" s="15" t="s">
        <v>74</v>
      </c>
    </row>
    <row r="53" spans="6:10" x14ac:dyDescent="0.55000000000000004">
      <c r="F53" s="15" t="s">
        <v>34</v>
      </c>
      <c r="G53" s="16">
        <v>32883</v>
      </c>
      <c r="J53" s="15" t="s">
        <v>75</v>
      </c>
    </row>
    <row r="54" spans="6:10" x14ac:dyDescent="0.55000000000000004">
      <c r="F54" s="15" t="s">
        <v>36</v>
      </c>
      <c r="G54" s="16">
        <v>31830</v>
      </c>
      <c r="J54" s="15" t="s">
        <v>72</v>
      </c>
    </row>
  </sheetData>
  <dataValidations count="1">
    <dataValidation type="date" operator="lessThan" allowBlank="1" showInputMessage="1" showErrorMessage="1" sqref="G11:G54" xr:uid="{00000000-0002-0000-0100-000000000000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Option Button 7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5" name="Option Button 8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6" name="Option Button 9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7" name="Option Button 10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8" name="Option Button 11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4"/>
  <sheetViews>
    <sheetView zoomScale="115" zoomScaleNormal="115" workbookViewId="0">
      <selection activeCell="F7" sqref="F7"/>
    </sheetView>
  </sheetViews>
  <sheetFormatPr baseColWidth="10" defaultColWidth="11" defaultRowHeight="14.4" x14ac:dyDescent="0.55000000000000004"/>
  <cols>
    <col min="1" max="1" width="24.578125" style="12" customWidth="1"/>
    <col min="2" max="4" width="11" style="12" customWidth="1"/>
    <col min="5" max="5" width="15.68359375" style="12" customWidth="1"/>
    <col min="6" max="6" width="15.578125" style="14" bestFit="1" customWidth="1"/>
    <col min="7" max="8" width="11" style="14"/>
    <col min="9" max="9" width="11" style="14" customWidth="1"/>
    <col min="10" max="16384" width="11" style="14"/>
  </cols>
  <sheetData>
    <row r="1" spans="1:10" x14ac:dyDescent="0.55000000000000004">
      <c r="A1">
        <v>5</v>
      </c>
    </row>
    <row r="2" spans="1:10" x14ac:dyDescent="0.55000000000000004">
      <c r="A2"/>
    </row>
    <row r="9" spans="1:10" x14ac:dyDescent="0.55000000000000004">
      <c r="F9" s="13" t="s">
        <v>1</v>
      </c>
      <c r="G9" s="13"/>
    </row>
    <row r="10" spans="1:10" ht="15.6" x14ac:dyDescent="0.6">
      <c r="A10" s="19" t="s">
        <v>163</v>
      </c>
      <c r="F10" s="18" t="s">
        <v>52</v>
      </c>
      <c r="G10" s="18" t="s">
        <v>53</v>
      </c>
      <c r="H10" s="18" t="s">
        <v>92</v>
      </c>
      <c r="I10" s="18" t="s">
        <v>110</v>
      </c>
      <c r="J10" s="18" t="s">
        <v>111</v>
      </c>
    </row>
    <row r="11" spans="1:10" x14ac:dyDescent="0.55000000000000004">
      <c r="A11" s="19" t="s">
        <v>164</v>
      </c>
      <c r="F11" s="15" t="s">
        <v>7</v>
      </c>
      <c r="G11" s="15" t="s">
        <v>76</v>
      </c>
      <c r="H11" s="16">
        <v>32121</v>
      </c>
      <c r="I11" s="9">
        <v>42979</v>
      </c>
      <c r="J11" s="1" t="s">
        <v>106</v>
      </c>
    </row>
    <row r="12" spans="1:10" x14ac:dyDescent="0.55000000000000004">
      <c r="A12" s="19" t="s">
        <v>165</v>
      </c>
      <c r="F12" s="15" t="s">
        <v>8</v>
      </c>
      <c r="G12" s="15" t="s">
        <v>77</v>
      </c>
      <c r="H12" s="16">
        <v>35971</v>
      </c>
      <c r="I12" s="9">
        <v>42979</v>
      </c>
      <c r="J12" s="1" t="s">
        <v>106</v>
      </c>
    </row>
    <row r="13" spans="1:10" x14ac:dyDescent="0.55000000000000004">
      <c r="F13" s="15" t="s">
        <v>10</v>
      </c>
      <c r="G13" s="15" t="s">
        <v>78</v>
      </c>
      <c r="H13" s="16">
        <v>31325</v>
      </c>
      <c r="I13" s="9">
        <v>42614</v>
      </c>
      <c r="J13" s="1" t="s">
        <v>106</v>
      </c>
    </row>
    <row r="14" spans="1:10" x14ac:dyDescent="0.55000000000000004">
      <c r="A14" s="12" t="s">
        <v>102</v>
      </c>
      <c r="F14" s="15" t="s">
        <v>13</v>
      </c>
      <c r="G14" s="15" t="s">
        <v>79</v>
      </c>
      <c r="H14" s="16">
        <v>36477</v>
      </c>
      <c r="I14" s="9">
        <v>42248</v>
      </c>
      <c r="J14" s="1" t="s">
        <v>106</v>
      </c>
    </row>
    <row r="15" spans="1:10" x14ac:dyDescent="0.55000000000000004">
      <c r="F15" s="15" t="s">
        <v>14</v>
      </c>
      <c r="G15" s="15" t="s">
        <v>80</v>
      </c>
      <c r="H15" s="16">
        <v>31423</v>
      </c>
      <c r="I15" s="9">
        <v>43344</v>
      </c>
      <c r="J15" s="1" t="s">
        <v>106</v>
      </c>
    </row>
    <row r="16" spans="1:10" x14ac:dyDescent="0.55000000000000004">
      <c r="F16" s="15" t="s">
        <v>17</v>
      </c>
      <c r="G16" s="15" t="s">
        <v>54</v>
      </c>
      <c r="H16" s="16">
        <v>34573</v>
      </c>
      <c r="I16" s="9">
        <v>42979</v>
      </c>
      <c r="J16" s="1" t="s">
        <v>107</v>
      </c>
    </row>
    <row r="17" spans="6:10" x14ac:dyDescent="0.55000000000000004">
      <c r="F17" s="15" t="s">
        <v>18</v>
      </c>
      <c r="G17" s="15" t="s">
        <v>55</v>
      </c>
      <c r="H17" s="16">
        <v>35401</v>
      </c>
      <c r="I17" s="9">
        <v>42614</v>
      </c>
      <c r="J17" s="1" t="s">
        <v>106</v>
      </c>
    </row>
    <row r="18" spans="6:10" x14ac:dyDescent="0.55000000000000004">
      <c r="F18" s="15" t="s">
        <v>19</v>
      </c>
      <c r="G18" s="15" t="s">
        <v>60</v>
      </c>
      <c r="H18" s="16">
        <v>31296</v>
      </c>
      <c r="I18" s="9">
        <v>42979</v>
      </c>
      <c r="J18" s="1" t="s">
        <v>106</v>
      </c>
    </row>
    <row r="19" spans="6:10" x14ac:dyDescent="0.55000000000000004">
      <c r="F19" s="15" t="s">
        <v>23</v>
      </c>
      <c r="G19" s="15" t="s">
        <v>56</v>
      </c>
      <c r="H19" s="16">
        <v>32076</v>
      </c>
      <c r="I19" s="9">
        <v>42248</v>
      </c>
      <c r="J19" s="1" t="s">
        <v>107</v>
      </c>
    </row>
    <row r="20" spans="6:10" x14ac:dyDescent="0.55000000000000004">
      <c r="F20" s="15" t="s">
        <v>25</v>
      </c>
      <c r="G20" s="15" t="s">
        <v>81</v>
      </c>
      <c r="H20" s="16">
        <v>36062</v>
      </c>
      <c r="I20" s="9">
        <v>42979</v>
      </c>
      <c r="J20" s="1" t="s">
        <v>106</v>
      </c>
    </row>
    <row r="21" spans="6:10" x14ac:dyDescent="0.55000000000000004">
      <c r="F21" s="15" t="s">
        <v>28</v>
      </c>
      <c r="G21" s="15" t="s">
        <v>82</v>
      </c>
      <c r="H21" s="16">
        <v>31846</v>
      </c>
      <c r="I21" s="9">
        <v>42614</v>
      </c>
      <c r="J21" s="1" t="s">
        <v>106</v>
      </c>
    </row>
    <row r="22" spans="6:10" x14ac:dyDescent="0.55000000000000004">
      <c r="F22" s="15" t="s">
        <v>29</v>
      </c>
      <c r="G22" s="15" t="s">
        <v>57</v>
      </c>
      <c r="H22" s="16">
        <v>33696</v>
      </c>
      <c r="I22" s="9">
        <v>43344</v>
      </c>
      <c r="J22" s="1" t="s">
        <v>107</v>
      </c>
    </row>
    <row r="23" spans="6:10" x14ac:dyDescent="0.55000000000000004">
      <c r="F23" s="15" t="s">
        <v>31</v>
      </c>
      <c r="G23" s="15" t="s">
        <v>58</v>
      </c>
      <c r="H23" s="16">
        <v>33272</v>
      </c>
      <c r="I23" s="9">
        <v>42979</v>
      </c>
      <c r="J23" s="1" t="s">
        <v>107</v>
      </c>
    </row>
    <row r="24" spans="6:10" x14ac:dyDescent="0.55000000000000004">
      <c r="F24" s="15" t="s">
        <v>33</v>
      </c>
      <c r="G24" s="15" t="s">
        <v>83</v>
      </c>
      <c r="H24" s="16">
        <v>36075</v>
      </c>
      <c r="I24" s="9">
        <v>42248</v>
      </c>
      <c r="J24" s="1" t="s">
        <v>106</v>
      </c>
    </row>
    <row r="25" spans="6:10" x14ac:dyDescent="0.55000000000000004">
      <c r="F25" s="15" t="s">
        <v>35</v>
      </c>
      <c r="G25" s="15" t="s">
        <v>84</v>
      </c>
      <c r="H25" s="16">
        <v>33335</v>
      </c>
      <c r="I25" s="9">
        <v>43344</v>
      </c>
      <c r="J25" s="1" t="s">
        <v>107</v>
      </c>
    </row>
    <row r="26" spans="6:10" x14ac:dyDescent="0.55000000000000004">
      <c r="F26" s="15" t="s">
        <v>37</v>
      </c>
      <c r="G26" s="15" t="s">
        <v>59</v>
      </c>
      <c r="H26" s="16">
        <v>36225</v>
      </c>
      <c r="I26" s="9">
        <v>42979</v>
      </c>
      <c r="J26" s="1" t="s">
        <v>107</v>
      </c>
    </row>
    <row r="27" spans="6:10" x14ac:dyDescent="0.55000000000000004">
      <c r="F27" s="15" t="s">
        <v>38</v>
      </c>
      <c r="G27" s="15" t="s">
        <v>60</v>
      </c>
      <c r="H27" s="16">
        <v>31567</v>
      </c>
      <c r="I27" s="9">
        <v>42614</v>
      </c>
      <c r="J27" s="1" t="s">
        <v>107</v>
      </c>
    </row>
    <row r="28" spans="6:10" x14ac:dyDescent="0.55000000000000004">
      <c r="F28" s="15" t="s">
        <v>39</v>
      </c>
      <c r="G28" s="15" t="s">
        <v>61</v>
      </c>
      <c r="H28" s="16">
        <v>32261</v>
      </c>
      <c r="I28" s="9">
        <v>42248</v>
      </c>
      <c r="J28" s="1" t="s">
        <v>107</v>
      </c>
    </row>
    <row r="29" spans="6:10" x14ac:dyDescent="0.55000000000000004">
      <c r="F29" s="15" t="s">
        <v>40</v>
      </c>
      <c r="G29" s="15" t="s">
        <v>85</v>
      </c>
      <c r="H29" s="16">
        <v>35325</v>
      </c>
      <c r="I29" s="9">
        <v>42979</v>
      </c>
      <c r="J29" s="1" t="s">
        <v>107</v>
      </c>
    </row>
    <row r="30" spans="6:10" x14ac:dyDescent="0.55000000000000004">
      <c r="F30" s="15" t="s">
        <v>40</v>
      </c>
      <c r="G30" s="15" t="s">
        <v>86</v>
      </c>
      <c r="H30" s="16">
        <v>31624</v>
      </c>
      <c r="I30" s="9">
        <v>42979</v>
      </c>
      <c r="J30" s="1" t="s">
        <v>107</v>
      </c>
    </row>
    <row r="31" spans="6:10" x14ac:dyDescent="0.55000000000000004">
      <c r="F31" s="15" t="s">
        <v>41</v>
      </c>
      <c r="G31" s="15" t="s">
        <v>87</v>
      </c>
      <c r="H31" s="16">
        <v>32602</v>
      </c>
      <c r="I31" s="9">
        <v>42614</v>
      </c>
      <c r="J31" s="1" t="s">
        <v>107</v>
      </c>
    </row>
    <row r="32" spans="6:10" x14ac:dyDescent="0.55000000000000004">
      <c r="F32" s="15" t="s">
        <v>42</v>
      </c>
      <c r="G32" s="15" t="s">
        <v>62</v>
      </c>
      <c r="H32" s="16">
        <v>31049</v>
      </c>
      <c r="I32" s="9">
        <v>43344</v>
      </c>
      <c r="J32" s="1" t="s">
        <v>107</v>
      </c>
    </row>
    <row r="33" spans="6:10" x14ac:dyDescent="0.55000000000000004">
      <c r="F33" s="15" t="s">
        <v>43</v>
      </c>
      <c r="G33" s="15" t="s">
        <v>88</v>
      </c>
      <c r="H33" s="16">
        <v>33544</v>
      </c>
      <c r="I33" s="9">
        <v>42248</v>
      </c>
      <c r="J33" s="1" t="s">
        <v>107</v>
      </c>
    </row>
    <row r="34" spans="6:10" x14ac:dyDescent="0.55000000000000004">
      <c r="F34" s="15" t="s">
        <v>44</v>
      </c>
      <c r="G34" s="15" t="s">
        <v>63</v>
      </c>
      <c r="H34" s="16">
        <v>35497</v>
      </c>
      <c r="I34" s="9">
        <v>42979</v>
      </c>
      <c r="J34" s="1" t="s">
        <v>108</v>
      </c>
    </row>
    <row r="35" spans="6:10" x14ac:dyDescent="0.55000000000000004">
      <c r="F35" s="15" t="s">
        <v>2</v>
      </c>
      <c r="G35" s="15" t="s">
        <v>75</v>
      </c>
      <c r="H35" s="16">
        <v>33572</v>
      </c>
      <c r="I35" s="9">
        <v>43344</v>
      </c>
      <c r="J35" s="1" t="s">
        <v>107</v>
      </c>
    </row>
    <row r="36" spans="6:10" x14ac:dyDescent="0.55000000000000004">
      <c r="F36" s="15" t="s">
        <v>3</v>
      </c>
      <c r="G36" s="15" t="s">
        <v>63</v>
      </c>
      <c r="H36" s="16">
        <v>32237</v>
      </c>
      <c r="I36" s="9">
        <v>42979</v>
      </c>
      <c r="J36" s="1" t="s">
        <v>107</v>
      </c>
    </row>
    <row r="37" spans="6:10" x14ac:dyDescent="0.55000000000000004">
      <c r="F37" s="15" t="s">
        <v>4</v>
      </c>
      <c r="G37" s="15" t="s">
        <v>64</v>
      </c>
      <c r="H37" s="16">
        <v>36052</v>
      </c>
      <c r="I37" s="9">
        <v>42979</v>
      </c>
      <c r="J37" s="1" t="s">
        <v>108</v>
      </c>
    </row>
    <row r="38" spans="6:10" x14ac:dyDescent="0.55000000000000004">
      <c r="F38" s="15" t="s">
        <v>5</v>
      </c>
      <c r="G38" s="15" t="s">
        <v>65</v>
      </c>
      <c r="H38" s="16">
        <v>33573</v>
      </c>
      <c r="I38" s="9">
        <v>42614</v>
      </c>
      <c r="J38" s="1" t="s">
        <v>108</v>
      </c>
    </row>
    <row r="39" spans="6:10" x14ac:dyDescent="0.55000000000000004">
      <c r="F39" s="15" t="s">
        <v>6</v>
      </c>
      <c r="G39" s="15" t="s">
        <v>89</v>
      </c>
      <c r="H39" s="16">
        <v>33061</v>
      </c>
      <c r="I39" s="9">
        <v>42979</v>
      </c>
      <c r="J39" s="1" t="s">
        <v>107</v>
      </c>
    </row>
    <row r="40" spans="6:10" x14ac:dyDescent="0.55000000000000004">
      <c r="F40" s="15" t="s">
        <v>9</v>
      </c>
      <c r="G40" s="15" t="s">
        <v>66</v>
      </c>
      <c r="H40" s="16">
        <v>35643</v>
      </c>
      <c r="I40" s="9">
        <v>42248</v>
      </c>
      <c r="J40" s="1" t="s">
        <v>106</v>
      </c>
    </row>
    <row r="41" spans="6:10" x14ac:dyDescent="0.55000000000000004">
      <c r="F41" s="15" t="s">
        <v>11</v>
      </c>
      <c r="G41" s="15" t="s">
        <v>90</v>
      </c>
      <c r="H41" s="16">
        <v>35038</v>
      </c>
      <c r="I41" s="9">
        <v>42614</v>
      </c>
      <c r="J41" s="1" t="s">
        <v>107</v>
      </c>
    </row>
    <row r="42" spans="6:10" x14ac:dyDescent="0.55000000000000004">
      <c r="F42" s="15" t="s">
        <v>12</v>
      </c>
      <c r="G42" s="15" t="s">
        <v>67</v>
      </c>
      <c r="H42" s="16">
        <v>32590</v>
      </c>
      <c r="I42" s="9">
        <v>43344</v>
      </c>
      <c r="J42" s="1" t="s">
        <v>106</v>
      </c>
    </row>
    <row r="43" spans="6:10" x14ac:dyDescent="0.55000000000000004">
      <c r="F43" s="15" t="s">
        <v>15</v>
      </c>
      <c r="G43" s="15" t="s">
        <v>55</v>
      </c>
      <c r="H43" s="16">
        <v>33978</v>
      </c>
      <c r="I43" s="9">
        <v>42248</v>
      </c>
      <c r="J43" s="1" t="s">
        <v>107</v>
      </c>
    </row>
    <row r="44" spans="6:10" x14ac:dyDescent="0.55000000000000004">
      <c r="F44" s="15" t="s">
        <v>16</v>
      </c>
      <c r="G44" s="15" t="s">
        <v>68</v>
      </c>
      <c r="H44" s="16">
        <v>31963</v>
      </c>
      <c r="I44" s="9">
        <v>42979</v>
      </c>
      <c r="J44" s="1" t="s">
        <v>106</v>
      </c>
    </row>
    <row r="45" spans="6:10" x14ac:dyDescent="0.55000000000000004">
      <c r="F45" s="15" t="s">
        <v>20</v>
      </c>
      <c r="G45" s="15" t="s">
        <v>91</v>
      </c>
      <c r="H45" s="16">
        <v>36201</v>
      </c>
      <c r="I45" s="9">
        <v>43344</v>
      </c>
      <c r="J45" s="1" t="s">
        <v>107</v>
      </c>
    </row>
    <row r="46" spans="6:10" x14ac:dyDescent="0.55000000000000004">
      <c r="F46" s="15" t="s">
        <v>21</v>
      </c>
      <c r="G46" s="15" t="s">
        <v>60</v>
      </c>
      <c r="H46" s="16">
        <v>33544</v>
      </c>
      <c r="I46" s="9">
        <v>42979</v>
      </c>
      <c r="J46" s="1" t="s">
        <v>106</v>
      </c>
    </row>
    <row r="47" spans="6:10" x14ac:dyDescent="0.55000000000000004">
      <c r="F47" s="15" t="s">
        <v>22</v>
      </c>
      <c r="G47" s="15" t="s">
        <v>69</v>
      </c>
      <c r="H47" s="16">
        <v>35991</v>
      </c>
      <c r="I47" s="9">
        <v>42614</v>
      </c>
      <c r="J47" s="1" t="s">
        <v>108</v>
      </c>
    </row>
    <row r="48" spans="6:10" x14ac:dyDescent="0.55000000000000004">
      <c r="F48" s="15" t="s">
        <v>24</v>
      </c>
      <c r="G48" s="15" t="s">
        <v>70</v>
      </c>
      <c r="H48" s="16">
        <v>32146</v>
      </c>
      <c r="I48" s="9">
        <v>42248</v>
      </c>
      <c r="J48" s="1" t="s">
        <v>106</v>
      </c>
    </row>
    <row r="49" spans="6:10" x14ac:dyDescent="0.55000000000000004">
      <c r="F49" s="15" t="s">
        <v>26</v>
      </c>
      <c r="G49" s="15" t="s">
        <v>71</v>
      </c>
      <c r="H49" s="16">
        <v>36416</v>
      </c>
      <c r="I49" s="9">
        <v>43344</v>
      </c>
      <c r="J49" s="1" t="s">
        <v>106</v>
      </c>
    </row>
    <row r="50" spans="6:10" x14ac:dyDescent="0.55000000000000004">
      <c r="F50" s="15" t="s">
        <v>27</v>
      </c>
      <c r="G50" s="15" t="s">
        <v>72</v>
      </c>
      <c r="H50" s="16">
        <v>33612</v>
      </c>
      <c r="I50" s="9">
        <v>42979</v>
      </c>
      <c r="J50" s="1" t="s">
        <v>109</v>
      </c>
    </row>
    <row r="51" spans="6:10" x14ac:dyDescent="0.55000000000000004">
      <c r="F51" s="15" t="s">
        <v>30</v>
      </c>
      <c r="G51" s="15" t="s">
        <v>73</v>
      </c>
      <c r="H51" s="16">
        <v>32231</v>
      </c>
      <c r="I51" s="9">
        <v>42979</v>
      </c>
      <c r="J51" s="1" t="s">
        <v>106</v>
      </c>
    </row>
    <row r="52" spans="6:10" x14ac:dyDescent="0.55000000000000004">
      <c r="F52" s="15" t="s">
        <v>32</v>
      </c>
      <c r="G52" s="15" t="s">
        <v>74</v>
      </c>
      <c r="H52" s="16">
        <v>33758</v>
      </c>
      <c r="I52" s="9">
        <v>42614</v>
      </c>
      <c r="J52" s="1" t="s">
        <v>106</v>
      </c>
    </row>
    <row r="53" spans="6:10" x14ac:dyDescent="0.55000000000000004">
      <c r="F53" s="15" t="s">
        <v>34</v>
      </c>
      <c r="G53" s="15" t="s">
        <v>75</v>
      </c>
      <c r="H53" s="16">
        <v>32883</v>
      </c>
      <c r="I53" s="9">
        <v>42248</v>
      </c>
      <c r="J53" s="1" t="s">
        <v>109</v>
      </c>
    </row>
    <row r="54" spans="6:10" x14ac:dyDescent="0.55000000000000004">
      <c r="F54" s="15" t="s">
        <v>36</v>
      </c>
      <c r="G54" s="15" t="s">
        <v>72</v>
      </c>
      <c r="H54" s="16">
        <v>31830</v>
      </c>
      <c r="I54" s="9">
        <v>43344</v>
      </c>
      <c r="J54" s="1" t="s">
        <v>106</v>
      </c>
    </row>
  </sheetData>
  <dataValidations count="1">
    <dataValidation type="date" operator="lessThan" allowBlank="1" showInputMessage="1" showErrorMessage="1" sqref="H11:H54" xr:uid="{00000000-0002-0000-0200-000000000000}">
      <formula1>TODAY()-(365.25*18)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4"/>
  <sheetViews>
    <sheetView zoomScale="115" zoomScaleNormal="115" workbookViewId="0">
      <selection activeCell="D14" sqref="D14"/>
    </sheetView>
  </sheetViews>
  <sheetFormatPr baseColWidth="10" defaultColWidth="11" defaultRowHeight="14.4" x14ac:dyDescent="0.55000000000000004"/>
  <cols>
    <col min="1" max="1" width="29.15625" style="12" bestFit="1" customWidth="1"/>
    <col min="2" max="2" width="6.41796875" style="12" customWidth="1"/>
    <col min="3" max="3" width="12" style="12" customWidth="1"/>
    <col min="4" max="4" width="11" style="12" customWidth="1"/>
    <col min="5" max="5" width="15.68359375" style="12" customWidth="1"/>
    <col min="6" max="16384" width="11" style="14"/>
  </cols>
  <sheetData>
    <row r="1" spans="1:6" x14ac:dyDescent="0.55000000000000004">
      <c r="A1">
        <v>5</v>
      </c>
    </row>
    <row r="2" spans="1:6" x14ac:dyDescent="0.55000000000000004">
      <c r="A2"/>
    </row>
    <row r="9" spans="1:6" x14ac:dyDescent="0.55000000000000004">
      <c r="F9" s="12" t="s">
        <v>102</v>
      </c>
    </row>
    <row r="11" spans="1:6" x14ac:dyDescent="0.55000000000000004">
      <c r="A11" s="19" t="s">
        <v>166</v>
      </c>
      <c r="D11" s="54"/>
      <c r="F11" s="14">
        <v>7.35</v>
      </c>
    </row>
    <row r="12" spans="1:6" x14ac:dyDescent="0.55000000000000004">
      <c r="A12" s="14"/>
    </row>
    <row r="13" spans="1:6" x14ac:dyDescent="0.55000000000000004">
      <c r="A13" s="14"/>
    </row>
    <row r="14" spans="1:6" x14ac:dyDescent="0.55000000000000004">
      <c r="D14" s="54"/>
      <c r="F14" s="14">
        <v>5.0000000000000009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228600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0</xdr:col>
                    <xdr:colOff>1695450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0</xdr:col>
                    <xdr:colOff>1695450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0</xdr:col>
                    <xdr:colOff>1695450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0</xdr:col>
                    <xdr:colOff>1695450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7"/>
  <sheetViews>
    <sheetView zoomScale="115" zoomScaleNormal="115" workbookViewId="0">
      <selection activeCell="D21" sqref="D21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2" style="12" customWidth="1"/>
    <col min="4" max="4" width="11" style="12" customWidth="1"/>
    <col min="5" max="5" width="15.68359375" style="12" customWidth="1"/>
    <col min="6" max="7" width="11" style="14"/>
    <col min="8" max="8" width="11.15625" style="14" bestFit="1" customWidth="1"/>
    <col min="9" max="9" width="14.578125" style="14" bestFit="1" customWidth="1"/>
    <col min="10" max="16384" width="11" style="14"/>
  </cols>
  <sheetData>
    <row r="1" spans="1:9" x14ac:dyDescent="0.55000000000000004">
      <c r="A1">
        <v>5</v>
      </c>
    </row>
    <row r="2" spans="1:9" x14ac:dyDescent="0.55000000000000004">
      <c r="A2"/>
    </row>
    <row r="11" spans="1:9" x14ac:dyDescent="0.55000000000000004">
      <c r="A11" s="12" t="s">
        <v>364</v>
      </c>
      <c r="D11"/>
      <c r="E11"/>
      <c r="F11"/>
      <c r="G11"/>
      <c r="H11" s="22" t="s">
        <v>117</v>
      </c>
      <c r="I11" s="22" t="s">
        <v>118</v>
      </c>
    </row>
    <row r="12" spans="1:9" x14ac:dyDescent="0.55000000000000004">
      <c r="D12"/>
      <c r="E12"/>
      <c r="F12"/>
      <c r="G12"/>
      <c r="H12" s="21">
        <v>3400</v>
      </c>
      <c r="I12" s="23"/>
    </row>
    <row r="13" spans="1:9" x14ac:dyDescent="0.55000000000000004">
      <c r="A13" s="73" t="s">
        <v>116</v>
      </c>
      <c r="B13" s="88">
        <v>0.12</v>
      </c>
      <c r="D13"/>
      <c r="E13"/>
      <c r="F13"/>
      <c r="G13"/>
      <c r="H13" s="21">
        <v>3300</v>
      </c>
      <c r="I13" s="23"/>
    </row>
    <row r="14" spans="1:9" x14ac:dyDescent="0.55000000000000004">
      <c r="A14" s="14"/>
      <c r="D14"/>
      <c r="E14"/>
      <c r="F14"/>
      <c r="G14"/>
      <c r="H14" s="21">
        <v>2400</v>
      </c>
      <c r="I14" s="23"/>
    </row>
    <row r="15" spans="1:9" x14ac:dyDescent="0.55000000000000004">
      <c r="D15"/>
      <c r="E15"/>
      <c r="F15"/>
      <c r="G15"/>
      <c r="H15" s="21">
        <v>2800</v>
      </c>
      <c r="I15" s="23"/>
    </row>
    <row r="16" spans="1:9" x14ac:dyDescent="0.55000000000000004">
      <c r="A16" s="12" t="s">
        <v>102</v>
      </c>
      <c r="B16" s="20"/>
      <c r="D16"/>
      <c r="E16"/>
      <c r="F16"/>
      <c r="G16"/>
      <c r="H16" s="21">
        <v>3700</v>
      </c>
      <c r="I16" s="23"/>
    </row>
    <row r="17" spans="8:9" x14ac:dyDescent="0.55000000000000004">
      <c r="H17" s="21">
        <v>2600</v>
      </c>
      <c r="I17" s="23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7"/>
  <sheetViews>
    <sheetView zoomScale="115" zoomScaleNormal="115" workbookViewId="0">
      <selection activeCell="J13" sqref="J13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2" style="12" customWidth="1"/>
    <col min="4" max="4" width="11" style="12" customWidth="1"/>
    <col min="5" max="5" width="15.68359375" style="12" customWidth="1"/>
    <col min="6" max="7" width="11" style="30"/>
    <col min="8" max="8" width="3.578125" style="30" bestFit="1" customWidth="1"/>
    <col min="9" max="9" width="6.41796875" style="30" bestFit="1" customWidth="1"/>
    <col min="10" max="20" width="8.15625" style="30" customWidth="1"/>
    <col min="21" max="16384" width="11" style="30"/>
  </cols>
  <sheetData>
    <row r="1" spans="1:20" x14ac:dyDescent="0.55000000000000004">
      <c r="A1">
        <v>5</v>
      </c>
    </row>
    <row r="2" spans="1:20" x14ac:dyDescent="0.55000000000000004">
      <c r="A2"/>
    </row>
    <row r="9" spans="1:20" x14ac:dyDescent="0.55000000000000004">
      <c r="H9" s="162" t="s">
        <v>155</v>
      </c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</row>
    <row r="11" spans="1:20" x14ac:dyDescent="0.55000000000000004">
      <c r="A11" s="12" t="s">
        <v>153</v>
      </c>
      <c r="D11"/>
      <c r="E11"/>
      <c r="F11"/>
      <c r="G11"/>
      <c r="H11" s="12"/>
      <c r="I11" s="12"/>
      <c r="J11" s="161" t="s">
        <v>151</v>
      </c>
      <c r="K11" s="161"/>
      <c r="L11" s="161"/>
      <c r="M11" s="161"/>
      <c r="N11" s="161"/>
      <c r="O11" s="161"/>
      <c r="P11" s="161"/>
      <c r="Q11" s="161"/>
      <c r="R11" s="161"/>
      <c r="S11" s="161"/>
      <c r="T11" s="161"/>
    </row>
    <row r="12" spans="1:20" x14ac:dyDescent="0.55000000000000004">
      <c r="A12" s="12" t="s">
        <v>157</v>
      </c>
      <c r="D12"/>
      <c r="E12"/>
      <c r="F12"/>
      <c r="G12"/>
      <c r="H12" s="12"/>
      <c r="I12" s="12"/>
      <c r="J12" s="38">
        <v>1000</v>
      </c>
      <c r="K12" s="39">
        <f>J12+100</f>
        <v>1100</v>
      </c>
      <c r="L12" s="39">
        <f t="shared" ref="L12:T12" si="0">K12+100</f>
        <v>1200</v>
      </c>
      <c r="M12" s="39">
        <f t="shared" si="0"/>
        <v>1300</v>
      </c>
      <c r="N12" s="39">
        <f t="shared" si="0"/>
        <v>1400</v>
      </c>
      <c r="O12" s="39">
        <f t="shared" si="0"/>
        <v>1500</v>
      </c>
      <c r="P12" s="39">
        <f t="shared" si="0"/>
        <v>1600</v>
      </c>
      <c r="Q12" s="39">
        <f t="shared" si="0"/>
        <v>1700</v>
      </c>
      <c r="R12" s="39">
        <f t="shared" si="0"/>
        <v>1800</v>
      </c>
      <c r="S12" s="39">
        <f t="shared" si="0"/>
        <v>1900</v>
      </c>
      <c r="T12" s="39">
        <f t="shared" si="0"/>
        <v>2000</v>
      </c>
    </row>
    <row r="13" spans="1:20" x14ac:dyDescent="0.55000000000000004">
      <c r="B13" s="20"/>
      <c r="D13"/>
      <c r="E13"/>
      <c r="F13"/>
      <c r="G13"/>
      <c r="H13" s="160" t="s">
        <v>152</v>
      </c>
      <c r="I13" s="36">
        <v>0.03</v>
      </c>
      <c r="J13" s="41"/>
      <c r="K13" s="40"/>
      <c r="L13" s="40"/>
      <c r="M13" s="40"/>
      <c r="N13" s="40"/>
      <c r="O13" s="40"/>
      <c r="P13" s="40"/>
      <c r="Q13" s="40"/>
      <c r="R13" s="40"/>
      <c r="S13" s="40"/>
      <c r="T13" s="40"/>
    </row>
    <row r="14" spans="1:20" x14ac:dyDescent="0.55000000000000004">
      <c r="A14" s="19" t="s">
        <v>156</v>
      </c>
      <c r="D14"/>
      <c r="E14"/>
      <c r="F14"/>
      <c r="G14"/>
      <c r="H14" s="160"/>
      <c r="I14" s="37">
        <f>I13+0.5%</f>
        <v>3.4999999999999996E-2</v>
      </c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0" x14ac:dyDescent="0.55000000000000004">
      <c r="A15" s="19" t="s">
        <v>154</v>
      </c>
      <c r="D15"/>
      <c r="E15"/>
      <c r="F15"/>
      <c r="G15"/>
      <c r="H15" s="160"/>
      <c r="I15" s="37">
        <f t="shared" ref="I15:I27" si="1">I14+0.5%</f>
        <v>3.9999999999999994E-2</v>
      </c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</row>
    <row r="16" spans="1:20" x14ac:dyDescent="0.55000000000000004">
      <c r="B16" s="20"/>
      <c r="D16"/>
      <c r="E16"/>
      <c r="F16"/>
      <c r="G16"/>
      <c r="H16" s="160"/>
      <c r="I16" s="37">
        <f t="shared" si="1"/>
        <v>4.4999999999999991E-2</v>
      </c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x14ac:dyDescent="0.55000000000000004">
      <c r="A17" s="12" t="s">
        <v>102</v>
      </c>
      <c r="H17" s="160"/>
      <c r="I17" s="37">
        <f t="shared" si="1"/>
        <v>4.9999999999999989E-2</v>
      </c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</row>
    <row r="18" spans="1:20" x14ac:dyDescent="0.55000000000000004">
      <c r="H18" s="160"/>
      <c r="I18" s="37">
        <f t="shared" si="1"/>
        <v>5.4999999999999986E-2</v>
      </c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</row>
    <row r="19" spans="1:20" x14ac:dyDescent="0.55000000000000004">
      <c r="H19" s="160"/>
      <c r="I19" s="37">
        <f t="shared" si="1"/>
        <v>5.9999999999999984E-2</v>
      </c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</row>
    <row r="20" spans="1:20" x14ac:dyDescent="0.55000000000000004">
      <c r="H20" s="160"/>
      <c r="I20" s="37">
        <f t="shared" si="1"/>
        <v>6.4999999999999988E-2</v>
      </c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</row>
    <row r="21" spans="1:20" x14ac:dyDescent="0.55000000000000004">
      <c r="H21" s="160"/>
      <c r="I21" s="37">
        <f t="shared" si="1"/>
        <v>6.9999999999999993E-2</v>
      </c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</row>
    <row r="22" spans="1:20" x14ac:dyDescent="0.55000000000000004">
      <c r="H22" s="160"/>
      <c r="I22" s="37">
        <f t="shared" si="1"/>
        <v>7.4999999999999997E-2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</row>
    <row r="23" spans="1:20" x14ac:dyDescent="0.55000000000000004">
      <c r="H23" s="160"/>
      <c r="I23" s="37">
        <f t="shared" si="1"/>
        <v>0.08</v>
      </c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</row>
    <row r="24" spans="1:20" x14ac:dyDescent="0.55000000000000004">
      <c r="H24" s="160"/>
      <c r="I24" s="37">
        <f t="shared" si="1"/>
        <v>8.5000000000000006E-2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</row>
    <row r="25" spans="1:20" x14ac:dyDescent="0.55000000000000004">
      <c r="H25" s="160"/>
      <c r="I25" s="37">
        <f t="shared" si="1"/>
        <v>9.0000000000000011E-2</v>
      </c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</row>
    <row r="26" spans="1:20" x14ac:dyDescent="0.55000000000000004">
      <c r="H26" s="160"/>
      <c r="I26" s="37">
        <f t="shared" si="1"/>
        <v>9.5000000000000015E-2</v>
      </c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</row>
    <row r="27" spans="1:20" x14ac:dyDescent="0.55000000000000004">
      <c r="H27" s="160"/>
      <c r="I27" s="37">
        <f t="shared" si="1"/>
        <v>0.10000000000000002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</row>
  </sheetData>
  <mergeCells count="3">
    <mergeCell ref="H13:H27"/>
    <mergeCell ref="J11:T11"/>
    <mergeCell ref="H9:T9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79"/>
  <sheetViews>
    <sheetView zoomScale="115" zoomScaleNormal="115" workbookViewId="0">
      <selection activeCell="I11" sqref="I11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3" width="12" style="12" customWidth="1"/>
    <col min="4" max="4" width="11" style="12" customWidth="1"/>
    <col min="5" max="5" width="15.68359375" style="12" customWidth="1"/>
    <col min="6" max="16384" width="11" style="14"/>
  </cols>
  <sheetData>
    <row r="1" spans="1:14" x14ac:dyDescent="0.55000000000000004">
      <c r="A1">
        <v>5</v>
      </c>
    </row>
    <row r="2" spans="1:14" x14ac:dyDescent="0.55000000000000004">
      <c r="A2"/>
    </row>
    <row r="11" spans="1:14" x14ac:dyDescent="0.55000000000000004">
      <c r="A11" s="12" t="s">
        <v>122</v>
      </c>
      <c r="E11"/>
      <c r="F11"/>
      <c r="G11"/>
    </row>
    <row r="12" spans="1:14" x14ac:dyDescent="0.55000000000000004">
      <c r="D12"/>
      <c r="E12"/>
      <c r="F12"/>
      <c r="G12"/>
    </row>
    <row r="13" spans="1:14" x14ac:dyDescent="0.55000000000000004">
      <c r="A13" s="19"/>
      <c r="B13" s="20"/>
      <c r="D13"/>
      <c r="E13" s="12" t="s">
        <v>102</v>
      </c>
      <c r="F13"/>
      <c r="G13"/>
      <c r="N13" s="19" t="s">
        <v>102</v>
      </c>
    </row>
    <row r="14" spans="1:14" x14ac:dyDescent="0.55000000000000004">
      <c r="A14" s="19" t="s">
        <v>120</v>
      </c>
      <c r="C14" s="24"/>
      <c r="D14"/>
      <c r="F14"/>
      <c r="G14"/>
      <c r="H14" s="19" t="s">
        <v>121</v>
      </c>
      <c r="L14" s="26"/>
      <c r="N14" s="25"/>
    </row>
    <row r="15" spans="1:14" x14ac:dyDescent="0.55000000000000004">
      <c r="C15" s="24"/>
      <c r="D15"/>
      <c r="E15"/>
      <c r="F15"/>
      <c r="G15"/>
      <c r="L15" s="26"/>
      <c r="N15" s="25"/>
    </row>
    <row r="16" spans="1:14" x14ac:dyDescent="0.55000000000000004">
      <c r="B16" s="20"/>
      <c r="C16" s="24"/>
      <c r="D16"/>
      <c r="E16"/>
      <c r="F16"/>
      <c r="G16"/>
      <c r="L16" s="26"/>
      <c r="N16" s="25"/>
    </row>
    <row r="17" spans="3:14" x14ac:dyDescent="0.55000000000000004">
      <c r="C17" s="24"/>
      <c r="E17"/>
      <c r="L17" s="26"/>
      <c r="N17" s="25"/>
    </row>
    <row r="18" spans="3:14" x14ac:dyDescent="0.55000000000000004">
      <c r="C18" s="24"/>
      <c r="E18"/>
      <c r="L18" s="26"/>
      <c r="N18" s="25"/>
    </row>
    <row r="19" spans="3:14" x14ac:dyDescent="0.55000000000000004">
      <c r="C19" s="24"/>
      <c r="E19"/>
      <c r="L19" s="26"/>
      <c r="N19" s="25"/>
    </row>
    <row r="20" spans="3:14" x14ac:dyDescent="0.55000000000000004">
      <c r="C20" s="24"/>
      <c r="E20"/>
      <c r="L20" s="26"/>
      <c r="N20" s="25"/>
    </row>
    <row r="21" spans="3:14" x14ac:dyDescent="0.55000000000000004">
      <c r="C21" s="24"/>
      <c r="E21"/>
      <c r="L21" s="26"/>
      <c r="N21" s="25"/>
    </row>
    <row r="22" spans="3:14" x14ac:dyDescent="0.55000000000000004">
      <c r="C22" s="24"/>
      <c r="E22"/>
      <c r="L22" s="26"/>
      <c r="N22" s="25"/>
    </row>
    <row r="23" spans="3:14" x14ac:dyDescent="0.55000000000000004">
      <c r="C23" s="24"/>
      <c r="E23"/>
      <c r="L23" s="26"/>
      <c r="N23" s="25"/>
    </row>
    <row r="24" spans="3:14" x14ac:dyDescent="0.55000000000000004">
      <c r="C24" s="24"/>
      <c r="E24"/>
      <c r="L24" s="26"/>
      <c r="N24" s="25"/>
    </row>
    <row r="25" spans="3:14" x14ac:dyDescent="0.55000000000000004">
      <c r="C25" s="24"/>
      <c r="E25"/>
      <c r="L25" s="26"/>
      <c r="N25" s="25"/>
    </row>
    <row r="26" spans="3:14" x14ac:dyDescent="0.55000000000000004">
      <c r="C26" s="24"/>
      <c r="E26"/>
      <c r="L26" s="26"/>
      <c r="N26" s="25"/>
    </row>
    <row r="27" spans="3:14" x14ac:dyDescent="0.55000000000000004">
      <c r="C27" s="24"/>
      <c r="E27"/>
      <c r="L27" s="26"/>
      <c r="N27" s="25"/>
    </row>
    <row r="28" spans="3:14" x14ac:dyDescent="0.55000000000000004">
      <c r="C28" s="24"/>
      <c r="E28"/>
      <c r="L28" s="26"/>
      <c r="N28" s="25"/>
    </row>
    <row r="29" spans="3:14" x14ac:dyDescent="0.55000000000000004">
      <c r="C29" s="24"/>
      <c r="E29"/>
      <c r="L29" s="26"/>
      <c r="N29" s="25"/>
    </row>
    <row r="30" spans="3:14" x14ac:dyDescent="0.55000000000000004">
      <c r="C30" s="24"/>
      <c r="E30"/>
      <c r="L30" s="26"/>
      <c r="N30" s="25"/>
    </row>
    <row r="31" spans="3:14" x14ac:dyDescent="0.55000000000000004">
      <c r="C31" s="24"/>
      <c r="E31"/>
      <c r="L31" s="26"/>
      <c r="N31" s="25"/>
    </row>
    <row r="32" spans="3:14" x14ac:dyDescent="0.55000000000000004">
      <c r="C32" s="24"/>
      <c r="E32"/>
      <c r="L32" s="26"/>
      <c r="N32" s="25"/>
    </row>
    <row r="33" spans="3:14" x14ac:dyDescent="0.55000000000000004">
      <c r="C33" s="24"/>
      <c r="E33"/>
      <c r="L33" s="26"/>
      <c r="N33" s="25"/>
    </row>
    <row r="34" spans="3:14" x14ac:dyDescent="0.55000000000000004">
      <c r="C34" s="24"/>
      <c r="E34"/>
      <c r="L34" s="26"/>
      <c r="N34" s="25"/>
    </row>
    <row r="35" spans="3:14" x14ac:dyDescent="0.55000000000000004">
      <c r="C35" s="24"/>
      <c r="E35"/>
      <c r="L35" s="26"/>
      <c r="N35" s="25"/>
    </row>
    <row r="36" spans="3:14" x14ac:dyDescent="0.55000000000000004">
      <c r="C36" s="24"/>
      <c r="E36"/>
      <c r="L36" s="26"/>
      <c r="N36" s="25"/>
    </row>
    <row r="37" spans="3:14" x14ac:dyDescent="0.55000000000000004">
      <c r="C37" s="24"/>
      <c r="E37"/>
      <c r="L37" s="26"/>
      <c r="N37" s="25"/>
    </row>
    <row r="38" spans="3:14" x14ac:dyDescent="0.55000000000000004">
      <c r="C38" s="24"/>
      <c r="E38"/>
      <c r="L38" s="26"/>
      <c r="N38" s="25"/>
    </row>
    <row r="39" spans="3:14" x14ac:dyDescent="0.55000000000000004">
      <c r="C39" s="24"/>
      <c r="E39"/>
      <c r="L39" s="26"/>
      <c r="N39" s="25"/>
    </row>
    <row r="40" spans="3:14" x14ac:dyDescent="0.55000000000000004">
      <c r="C40" s="24"/>
      <c r="E40"/>
      <c r="L40" s="26"/>
      <c r="N40" s="25"/>
    </row>
    <row r="41" spans="3:14" x14ac:dyDescent="0.55000000000000004">
      <c r="C41" s="24"/>
      <c r="E41"/>
      <c r="L41" s="26"/>
      <c r="N41" s="25"/>
    </row>
    <row r="42" spans="3:14" x14ac:dyDescent="0.55000000000000004">
      <c r="C42" s="24"/>
      <c r="E42"/>
      <c r="L42" s="26"/>
      <c r="N42" s="25"/>
    </row>
    <row r="43" spans="3:14" x14ac:dyDescent="0.55000000000000004">
      <c r="C43" s="24"/>
      <c r="E43"/>
      <c r="L43" s="26"/>
      <c r="N43" s="25"/>
    </row>
    <row r="44" spans="3:14" x14ac:dyDescent="0.55000000000000004">
      <c r="C44" s="24"/>
      <c r="E44"/>
      <c r="L44" s="26"/>
      <c r="N44" s="25"/>
    </row>
    <row r="45" spans="3:14" x14ac:dyDescent="0.55000000000000004">
      <c r="C45" s="24"/>
      <c r="E45"/>
      <c r="L45" s="26"/>
      <c r="N45" s="25"/>
    </row>
    <row r="46" spans="3:14" x14ac:dyDescent="0.55000000000000004">
      <c r="C46" s="24"/>
      <c r="E46"/>
      <c r="L46" s="26"/>
      <c r="N46" s="25"/>
    </row>
    <row r="47" spans="3:14" x14ac:dyDescent="0.55000000000000004">
      <c r="C47" s="24"/>
      <c r="E47"/>
      <c r="L47" s="26"/>
      <c r="N47" s="25"/>
    </row>
    <row r="48" spans="3:14" x14ac:dyDescent="0.55000000000000004">
      <c r="C48" s="24"/>
      <c r="E48"/>
      <c r="L48" s="26"/>
      <c r="N48" s="25"/>
    </row>
    <row r="49" spans="3:14" x14ac:dyDescent="0.55000000000000004">
      <c r="C49" s="24"/>
      <c r="E49"/>
      <c r="L49" s="26"/>
      <c r="N49" s="25"/>
    </row>
    <row r="50" spans="3:14" x14ac:dyDescent="0.55000000000000004">
      <c r="C50" s="24"/>
      <c r="E50"/>
      <c r="L50" s="26"/>
      <c r="N50" s="25"/>
    </row>
    <row r="51" spans="3:14" x14ac:dyDescent="0.55000000000000004">
      <c r="C51" s="24"/>
      <c r="E51"/>
      <c r="L51" s="26"/>
      <c r="N51" s="25"/>
    </row>
    <row r="52" spans="3:14" x14ac:dyDescent="0.55000000000000004">
      <c r="C52" s="24"/>
      <c r="E52"/>
      <c r="L52" s="26"/>
      <c r="N52" s="25"/>
    </row>
    <row r="53" spans="3:14" x14ac:dyDescent="0.55000000000000004">
      <c r="C53" s="24"/>
      <c r="E53"/>
      <c r="L53" s="26"/>
      <c r="N53" s="25"/>
    </row>
    <row r="54" spans="3:14" x14ac:dyDescent="0.55000000000000004">
      <c r="C54" s="24"/>
      <c r="E54"/>
      <c r="L54" s="26"/>
      <c r="N54" s="25"/>
    </row>
    <row r="55" spans="3:14" x14ac:dyDescent="0.55000000000000004">
      <c r="C55" s="24"/>
      <c r="E55"/>
      <c r="L55" s="26"/>
      <c r="N55" s="25"/>
    </row>
    <row r="56" spans="3:14" x14ac:dyDescent="0.55000000000000004">
      <c r="C56" s="24"/>
      <c r="E56"/>
      <c r="L56" s="26"/>
      <c r="N56" s="25"/>
    </row>
    <row r="57" spans="3:14" x14ac:dyDescent="0.55000000000000004">
      <c r="C57" s="24"/>
      <c r="E57"/>
      <c r="L57" s="26"/>
      <c r="N57" s="25"/>
    </row>
    <row r="58" spans="3:14" x14ac:dyDescent="0.55000000000000004">
      <c r="C58" s="24"/>
      <c r="E58"/>
      <c r="L58" s="26"/>
      <c r="N58" s="25"/>
    </row>
    <row r="59" spans="3:14" x14ac:dyDescent="0.55000000000000004">
      <c r="C59" s="24"/>
      <c r="E59"/>
      <c r="L59" s="26"/>
      <c r="N59" s="25"/>
    </row>
    <row r="60" spans="3:14" x14ac:dyDescent="0.55000000000000004">
      <c r="C60" s="24"/>
      <c r="E60"/>
      <c r="L60" s="26"/>
      <c r="N60" s="25"/>
    </row>
    <row r="61" spans="3:14" x14ac:dyDescent="0.55000000000000004">
      <c r="C61" s="24"/>
      <c r="E61"/>
      <c r="L61" s="26"/>
      <c r="N61" s="25"/>
    </row>
    <row r="62" spans="3:14" x14ac:dyDescent="0.55000000000000004">
      <c r="C62" s="24"/>
      <c r="E62"/>
      <c r="L62" s="26"/>
      <c r="N62" s="25"/>
    </row>
    <row r="63" spans="3:14" x14ac:dyDescent="0.55000000000000004">
      <c r="C63" s="24"/>
      <c r="E63"/>
      <c r="L63" s="26"/>
      <c r="N63" s="25"/>
    </row>
    <row r="64" spans="3:14" x14ac:dyDescent="0.55000000000000004">
      <c r="C64" s="24"/>
      <c r="E64"/>
      <c r="L64" s="26"/>
      <c r="N64" s="25"/>
    </row>
    <row r="65" spans="3:14" x14ac:dyDescent="0.55000000000000004">
      <c r="C65" s="24"/>
      <c r="E65"/>
      <c r="L65" s="26"/>
      <c r="N65" s="25"/>
    </row>
    <row r="66" spans="3:14" x14ac:dyDescent="0.55000000000000004">
      <c r="C66" s="24"/>
      <c r="E66"/>
      <c r="L66" s="26"/>
      <c r="N66" s="25"/>
    </row>
    <row r="67" spans="3:14" x14ac:dyDescent="0.55000000000000004">
      <c r="C67" s="24"/>
      <c r="E67"/>
      <c r="L67" s="26"/>
      <c r="N67" s="25"/>
    </row>
    <row r="68" spans="3:14" x14ac:dyDescent="0.55000000000000004">
      <c r="C68" s="24"/>
      <c r="E68"/>
      <c r="L68" s="26"/>
      <c r="N68" s="25"/>
    </row>
    <row r="69" spans="3:14" x14ac:dyDescent="0.55000000000000004">
      <c r="C69" s="24"/>
      <c r="E69"/>
      <c r="L69" s="26"/>
      <c r="N69" s="25"/>
    </row>
    <row r="70" spans="3:14" x14ac:dyDescent="0.55000000000000004">
      <c r="C70" s="24"/>
      <c r="E70"/>
      <c r="L70" s="26"/>
      <c r="N70" s="25"/>
    </row>
    <row r="71" spans="3:14" x14ac:dyDescent="0.55000000000000004">
      <c r="C71" s="24"/>
      <c r="E71"/>
      <c r="L71" s="26"/>
      <c r="N71" s="25"/>
    </row>
    <row r="72" spans="3:14" x14ac:dyDescent="0.55000000000000004">
      <c r="C72" s="24"/>
      <c r="E72"/>
      <c r="L72" s="26"/>
      <c r="N72" s="25"/>
    </row>
    <row r="73" spans="3:14" x14ac:dyDescent="0.55000000000000004">
      <c r="C73" s="24"/>
      <c r="E73"/>
      <c r="L73" s="26"/>
      <c r="N73" s="25"/>
    </row>
    <row r="74" spans="3:14" x14ac:dyDescent="0.55000000000000004">
      <c r="C74" s="24"/>
      <c r="E74"/>
      <c r="L74" s="26"/>
      <c r="N74" s="25"/>
    </row>
    <row r="75" spans="3:14" x14ac:dyDescent="0.55000000000000004">
      <c r="C75" s="24"/>
      <c r="E75"/>
      <c r="L75" s="26"/>
      <c r="N75" s="25"/>
    </row>
    <row r="76" spans="3:14" x14ac:dyDescent="0.55000000000000004">
      <c r="C76" s="24"/>
      <c r="E76"/>
      <c r="L76" s="26"/>
      <c r="N76" s="25"/>
    </row>
    <row r="77" spans="3:14" x14ac:dyDescent="0.55000000000000004">
      <c r="C77" s="24"/>
      <c r="E77"/>
      <c r="L77" s="26"/>
      <c r="N77" s="25"/>
    </row>
    <row r="78" spans="3:14" x14ac:dyDescent="0.55000000000000004">
      <c r="C78" s="24"/>
      <c r="E78"/>
      <c r="L78" s="26"/>
      <c r="N78" s="25"/>
    </row>
    <row r="79" spans="3:14" x14ac:dyDescent="0.55000000000000004">
      <c r="C79" s="24"/>
      <c r="E79"/>
      <c r="L79" s="26"/>
      <c r="N79" s="25"/>
    </row>
    <row r="80" spans="3:14" x14ac:dyDescent="0.55000000000000004">
      <c r="C80" s="24"/>
      <c r="E80"/>
      <c r="L80" s="26"/>
      <c r="N80" s="25"/>
    </row>
    <row r="81" spans="3:14" x14ac:dyDescent="0.55000000000000004">
      <c r="C81" s="24"/>
      <c r="E81"/>
      <c r="L81" s="26"/>
      <c r="N81" s="25"/>
    </row>
    <row r="82" spans="3:14" x14ac:dyDescent="0.55000000000000004">
      <c r="C82" s="24"/>
      <c r="E82"/>
      <c r="L82" s="26"/>
      <c r="N82" s="25"/>
    </row>
    <row r="83" spans="3:14" x14ac:dyDescent="0.55000000000000004">
      <c r="C83" s="24"/>
      <c r="E83"/>
      <c r="L83" s="26"/>
      <c r="N83" s="25"/>
    </row>
    <row r="84" spans="3:14" x14ac:dyDescent="0.55000000000000004">
      <c r="C84" s="24"/>
      <c r="E84"/>
      <c r="L84" s="26"/>
      <c r="N84" s="25"/>
    </row>
    <row r="85" spans="3:14" x14ac:dyDescent="0.55000000000000004">
      <c r="C85" s="24"/>
      <c r="E85"/>
      <c r="L85" s="26"/>
      <c r="N85" s="25"/>
    </row>
    <row r="86" spans="3:14" x14ac:dyDescent="0.55000000000000004">
      <c r="C86" s="24"/>
      <c r="E86"/>
      <c r="L86" s="26"/>
      <c r="N86" s="25"/>
    </row>
    <row r="87" spans="3:14" x14ac:dyDescent="0.55000000000000004">
      <c r="C87" s="24"/>
      <c r="E87"/>
      <c r="L87" s="26"/>
      <c r="N87" s="25"/>
    </row>
    <row r="88" spans="3:14" x14ac:dyDescent="0.55000000000000004">
      <c r="C88" s="24"/>
      <c r="E88"/>
      <c r="L88" s="26"/>
      <c r="N88" s="25"/>
    </row>
    <row r="89" spans="3:14" x14ac:dyDescent="0.55000000000000004">
      <c r="C89" s="24"/>
      <c r="E89"/>
      <c r="L89" s="26"/>
      <c r="N89" s="25"/>
    </row>
    <row r="90" spans="3:14" x14ac:dyDescent="0.55000000000000004">
      <c r="C90" s="24"/>
      <c r="E90"/>
      <c r="L90" s="26"/>
      <c r="N90" s="25"/>
    </row>
    <row r="91" spans="3:14" x14ac:dyDescent="0.55000000000000004">
      <c r="C91" s="24"/>
      <c r="E91"/>
      <c r="L91" s="26"/>
      <c r="N91" s="25"/>
    </row>
    <row r="92" spans="3:14" x14ac:dyDescent="0.55000000000000004">
      <c r="C92" s="24"/>
      <c r="E92"/>
      <c r="L92" s="26"/>
      <c r="N92" s="25"/>
    </row>
    <row r="93" spans="3:14" x14ac:dyDescent="0.55000000000000004">
      <c r="C93" s="24"/>
      <c r="E93"/>
      <c r="L93" s="26"/>
      <c r="N93" s="25"/>
    </row>
    <row r="94" spans="3:14" x14ac:dyDescent="0.55000000000000004">
      <c r="C94" s="24"/>
      <c r="E94"/>
      <c r="L94" s="26"/>
      <c r="N94" s="25"/>
    </row>
    <row r="95" spans="3:14" x14ac:dyDescent="0.55000000000000004">
      <c r="C95" s="24"/>
      <c r="E95"/>
      <c r="L95" s="26"/>
      <c r="N95" s="25"/>
    </row>
    <row r="96" spans="3:14" x14ac:dyDescent="0.55000000000000004">
      <c r="C96" s="24"/>
      <c r="E96"/>
      <c r="L96" s="26"/>
      <c r="N96" s="25"/>
    </row>
    <row r="97" spans="3:14" x14ac:dyDescent="0.55000000000000004">
      <c r="C97" s="24"/>
      <c r="E97"/>
      <c r="L97" s="26"/>
      <c r="N97" s="25"/>
    </row>
    <row r="98" spans="3:14" x14ac:dyDescent="0.55000000000000004">
      <c r="C98" s="24"/>
      <c r="E98"/>
      <c r="L98" s="26"/>
      <c r="N98" s="25"/>
    </row>
    <row r="99" spans="3:14" x14ac:dyDescent="0.55000000000000004">
      <c r="C99" s="24"/>
      <c r="E99"/>
      <c r="L99" s="26"/>
      <c r="N99" s="25"/>
    </row>
    <row r="100" spans="3:14" x14ac:dyDescent="0.55000000000000004">
      <c r="C100" s="24"/>
      <c r="E100"/>
      <c r="L100" s="26"/>
      <c r="N100" s="25"/>
    </row>
    <row r="101" spans="3:14" x14ac:dyDescent="0.55000000000000004">
      <c r="C101" s="24"/>
      <c r="E101"/>
      <c r="L101" s="26"/>
      <c r="N101" s="25"/>
    </row>
    <row r="102" spans="3:14" x14ac:dyDescent="0.55000000000000004">
      <c r="C102" s="24"/>
      <c r="E102"/>
      <c r="L102" s="26"/>
      <c r="N102" s="25"/>
    </row>
    <row r="103" spans="3:14" x14ac:dyDescent="0.55000000000000004">
      <c r="C103" s="24"/>
      <c r="E103"/>
      <c r="L103" s="26"/>
      <c r="N103" s="25"/>
    </row>
    <row r="104" spans="3:14" x14ac:dyDescent="0.55000000000000004">
      <c r="C104" s="24"/>
      <c r="E104"/>
      <c r="L104" s="26"/>
      <c r="N104" s="25"/>
    </row>
    <row r="105" spans="3:14" x14ac:dyDescent="0.55000000000000004">
      <c r="C105" s="24"/>
      <c r="E105"/>
      <c r="L105" s="26"/>
      <c r="N105" s="25"/>
    </row>
    <row r="106" spans="3:14" x14ac:dyDescent="0.55000000000000004">
      <c r="C106" s="24"/>
      <c r="E106"/>
      <c r="L106" s="26"/>
      <c r="N106" s="25"/>
    </row>
    <row r="107" spans="3:14" x14ac:dyDescent="0.55000000000000004">
      <c r="C107" s="24"/>
      <c r="E107"/>
      <c r="L107" s="26"/>
      <c r="N107" s="25"/>
    </row>
    <row r="108" spans="3:14" x14ac:dyDescent="0.55000000000000004">
      <c r="C108" s="24"/>
      <c r="E108"/>
      <c r="L108" s="26"/>
      <c r="N108" s="25"/>
    </row>
    <row r="109" spans="3:14" x14ac:dyDescent="0.55000000000000004">
      <c r="C109" s="24"/>
      <c r="E109"/>
      <c r="L109" s="26"/>
      <c r="N109" s="25"/>
    </row>
    <row r="110" spans="3:14" x14ac:dyDescent="0.55000000000000004">
      <c r="C110" s="24"/>
      <c r="E110"/>
      <c r="L110" s="26"/>
      <c r="N110" s="25"/>
    </row>
    <row r="111" spans="3:14" x14ac:dyDescent="0.55000000000000004">
      <c r="C111" s="24"/>
      <c r="E111"/>
      <c r="L111" s="26"/>
      <c r="N111" s="25"/>
    </row>
    <row r="112" spans="3:14" x14ac:dyDescent="0.55000000000000004">
      <c r="C112" s="24"/>
      <c r="E112"/>
      <c r="L112" s="26"/>
      <c r="N112" s="25"/>
    </row>
    <row r="113" spans="3:14" x14ac:dyDescent="0.55000000000000004">
      <c r="C113" s="24"/>
      <c r="E113"/>
      <c r="L113" s="26"/>
      <c r="N113" s="25"/>
    </row>
    <row r="114" spans="3:14" x14ac:dyDescent="0.55000000000000004">
      <c r="C114" s="24"/>
      <c r="E114"/>
      <c r="L114" s="26"/>
      <c r="N114" s="25"/>
    </row>
    <row r="115" spans="3:14" x14ac:dyDescent="0.55000000000000004">
      <c r="C115" s="24"/>
      <c r="E115"/>
      <c r="L115" s="26"/>
      <c r="N115" s="25"/>
    </row>
    <row r="116" spans="3:14" x14ac:dyDescent="0.55000000000000004">
      <c r="C116" s="24"/>
      <c r="E116"/>
      <c r="L116" s="26"/>
      <c r="N116" s="25"/>
    </row>
    <row r="117" spans="3:14" x14ac:dyDescent="0.55000000000000004">
      <c r="C117" s="24"/>
      <c r="E117"/>
      <c r="L117" s="26"/>
      <c r="N117" s="25"/>
    </row>
    <row r="118" spans="3:14" x14ac:dyDescent="0.55000000000000004">
      <c r="C118" s="24"/>
      <c r="E118"/>
      <c r="L118" s="26"/>
      <c r="N118" s="25"/>
    </row>
    <row r="119" spans="3:14" x14ac:dyDescent="0.55000000000000004">
      <c r="C119" s="24"/>
      <c r="E119"/>
      <c r="L119" s="26"/>
      <c r="N119" s="25"/>
    </row>
    <row r="120" spans="3:14" x14ac:dyDescent="0.55000000000000004">
      <c r="C120" s="24"/>
      <c r="E120"/>
      <c r="L120" s="26"/>
      <c r="N120" s="25"/>
    </row>
    <row r="121" spans="3:14" x14ac:dyDescent="0.55000000000000004">
      <c r="C121" s="24"/>
      <c r="E121"/>
      <c r="L121" s="26"/>
      <c r="N121" s="25"/>
    </row>
    <row r="122" spans="3:14" x14ac:dyDescent="0.55000000000000004">
      <c r="C122" s="24"/>
      <c r="E122"/>
      <c r="L122" s="26"/>
      <c r="N122" s="25"/>
    </row>
    <row r="123" spans="3:14" x14ac:dyDescent="0.55000000000000004">
      <c r="C123" s="24"/>
      <c r="E123"/>
      <c r="L123" s="26"/>
      <c r="N123" s="25"/>
    </row>
    <row r="124" spans="3:14" x14ac:dyDescent="0.55000000000000004">
      <c r="C124" s="24"/>
      <c r="E124"/>
      <c r="L124" s="26"/>
      <c r="N124" s="25"/>
    </row>
    <row r="125" spans="3:14" x14ac:dyDescent="0.55000000000000004">
      <c r="C125" s="24"/>
      <c r="E125"/>
      <c r="L125" s="26"/>
      <c r="N125" s="25"/>
    </row>
    <row r="126" spans="3:14" x14ac:dyDescent="0.55000000000000004">
      <c r="C126" s="24"/>
      <c r="E126"/>
      <c r="L126" s="26"/>
      <c r="N126" s="25"/>
    </row>
    <row r="127" spans="3:14" x14ac:dyDescent="0.55000000000000004">
      <c r="C127" s="24"/>
      <c r="E127"/>
      <c r="L127" s="26"/>
      <c r="N127" s="25"/>
    </row>
    <row r="128" spans="3:14" x14ac:dyDescent="0.55000000000000004">
      <c r="C128" s="24"/>
      <c r="E128"/>
      <c r="L128" s="26"/>
      <c r="N128" s="25"/>
    </row>
    <row r="129" spans="3:14" x14ac:dyDescent="0.55000000000000004">
      <c r="C129" s="24"/>
      <c r="E129"/>
      <c r="L129" s="26"/>
      <c r="N129" s="25"/>
    </row>
    <row r="130" spans="3:14" x14ac:dyDescent="0.55000000000000004">
      <c r="C130" s="24"/>
      <c r="E130"/>
      <c r="L130" s="26"/>
      <c r="N130" s="25"/>
    </row>
    <row r="131" spans="3:14" x14ac:dyDescent="0.55000000000000004">
      <c r="C131" s="24"/>
      <c r="E131"/>
      <c r="L131" s="26"/>
      <c r="N131" s="25"/>
    </row>
    <row r="132" spans="3:14" x14ac:dyDescent="0.55000000000000004">
      <c r="C132" s="24"/>
      <c r="E132"/>
      <c r="L132" s="26"/>
      <c r="N132" s="25"/>
    </row>
    <row r="133" spans="3:14" x14ac:dyDescent="0.55000000000000004">
      <c r="C133" s="24"/>
      <c r="E133"/>
      <c r="L133" s="26"/>
      <c r="N133" s="25"/>
    </row>
    <row r="134" spans="3:14" x14ac:dyDescent="0.55000000000000004">
      <c r="C134" s="24"/>
      <c r="E134"/>
      <c r="L134" s="26"/>
      <c r="N134" s="25"/>
    </row>
    <row r="135" spans="3:14" x14ac:dyDescent="0.55000000000000004">
      <c r="C135" s="24"/>
      <c r="E135"/>
      <c r="L135" s="26"/>
      <c r="N135" s="25"/>
    </row>
    <row r="136" spans="3:14" x14ac:dyDescent="0.55000000000000004">
      <c r="C136" s="24"/>
      <c r="E136"/>
      <c r="L136" s="26"/>
      <c r="N136" s="25"/>
    </row>
    <row r="137" spans="3:14" x14ac:dyDescent="0.55000000000000004">
      <c r="C137" s="24"/>
      <c r="E137"/>
      <c r="L137" s="26"/>
      <c r="N137" s="25"/>
    </row>
    <row r="138" spans="3:14" x14ac:dyDescent="0.55000000000000004">
      <c r="C138" s="24"/>
      <c r="E138"/>
      <c r="L138" s="26"/>
      <c r="N138" s="25"/>
    </row>
    <row r="139" spans="3:14" x14ac:dyDescent="0.55000000000000004">
      <c r="C139" s="24"/>
      <c r="E139"/>
      <c r="L139" s="26"/>
      <c r="N139" s="25"/>
    </row>
    <row r="140" spans="3:14" x14ac:dyDescent="0.55000000000000004">
      <c r="C140" s="24"/>
      <c r="E140"/>
      <c r="L140" s="26"/>
      <c r="N140" s="25"/>
    </row>
    <row r="141" spans="3:14" x14ac:dyDescent="0.55000000000000004">
      <c r="C141" s="24"/>
      <c r="E141"/>
      <c r="L141" s="26"/>
      <c r="N141" s="25"/>
    </row>
    <row r="142" spans="3:14" x14ac:dyDescent="0.55000000000000004">
      <c r="C142" s="24"/>
      <c r="E142"/>
      <c r="L142" s="26"/>
      <c r="N142" s="25"/>
    </row>
    <row r="143" spans="3:14" x14ac:dyDescent="0.55000000000000004">
      <c r="C143" s="24"/>
      <c r="E143"/>
      <c r="L143" s="26"/>
      <c r="N143" s="25"/>
    </row>
    <row r="144" spans="3:14" x14ac:dyDescent="0.55000000000000004">
      <c r="C144" s="24"/>
      <c r="E144"/>
      <c r="L144" s="26"/>
      <c r="N144" s="25"/>
    </row>
    <row r="145" spans="3:14" x14ac:dyDescent="0.55000000000000004">
      <c r="C145" s="24"/>
      <c r="E145"/>
      <c r="L145" s="26"/>
      <c r="N145" s="25"/>
    </row>
    <row r="146" spans="3:14" x14ac:dyDescent="0.55000000000000004">
      <c r="C146" s="24"/>
      <c r="E146"/>
      <c r="L146" s="26"/>
      <c r="N146" s="25"/>
    </row>
    <row r="147" spans="3:14" x14ac:dyDescent="0.55000000000000004">
      <c r="C147" s="24"/>
      <c r="E147"/>
      <c r="L147" s="26"/>
      <c r="N147" s="25"/>
    </row>
    <row r="148" spans="3:14" x14ac:dyDescent="0.55000000000000004">
      <c r="C148" s="24"/>
      <c r="E148"/>
      <c r="L148" s="26"/>
      <c r="N148" s="25"/>
    </row>
    <row r="149" spans="3:14" x14ac:dyDescent="0.55000000000000004">
      <c r="C149" s="24"/>
      <c r="E149"/>
      <c r="L149" s="26"/>
      <c r="N149" s="25"/>
    </row>
    <row r="150" spans="3:14" x14ac:dyDescent="0.55000000000000004">
      <c r="C150" s="24"/>
      <c r="E150"/>
      <c r="L150" s="26"/>
      <c r="N150" s="25"/>
    </row>
    <row r="151" spans="3:14" x14ac:dyDescent="0.55000000000000004">
      <c r="C151" s="24"/>
      <c r="E151"/>
      <c r="L151" s="26"/>
      <c r="N151" s="25"/>
    </row>
    <row r="152" spans="3:14" x14ac:dyDescent="0.55000000000000004">
      <c r="C152" s="24"/>
      <c r="E152"/>
      <c r="L152" s="26"/>
      <c r="N152" s="25"/>
    </row>
    <row r="153" spans="3:14" x14ac:dyDescent="0.55000000000000004">
      <c r="C153" s="24"/>
      <c r="E153"/>
      <c r="L153" s="26"/>
      <c r="N153" s="25"/>
    </row>
    <row r="154" spans="3:14" x14ac:dyDescent="0.55000000000000004">
      <c r="C154" s="24"/>
      <c r="E154"/>
      <c r="L154" s="26"/>
      <c r="N154" s="25"/>
    </row>
    <row r="155" spans="3:14" x14ac:dyDescent="0.55000000000000004">
      <c r="C155" s="24"/>
      <c r="E155"/>
      <c r="L155" s="26"/>
      <c r="N155" s="25"/>
    </row>
    <row r="156" spans="3:14" x14ac:dyDescent="0.55000000000000004">
      <c r="C156" s="24"/>
      <c r="E156"/>
      <c r="L156" s="26"/>
      <c r="N156" s="25"/>
    </row>
    <row r="157" spans="3:14" x14ac:dyDescent="0.55000000000000004">
      <c r="C157" s="24"/>
      <c r="E157"/>
      <c r="L157" s="26"/>
      <c r="N157" s="25"/>
    </row>
    <row r="158" spans="3:14" x14ac:dyDescent="0.55000000000000004">
      <c r="C158" s="24"/>
      <c r="E158"/>
      <c r="L158" s="26"/>
      <c r="N158" s="25"/>
    </row>
    <row r="159" spans="3:14" x14ac:dyDescent="0.55000000000000004">
      <c r="C159" s="24"/>
      <c r="E159"/>
      <c r="L159" s="26"/>
      <c r="N159" s="25"/>
    </row>
    <row r="160" spans="3:14" x14ac:dyDescent="0.55000000000000004">
      <c r="C160" s="24"/>
      <c r="E160"/>
      <c r="L160" s="26"/>
      <c r="N160" s="25"/>
    </row>
    <row r="161" spans="3:14" x14ac:dyDescent="0.55000000000000004">
      <c r="C161" s="24"/>
      <c r="E161"/>
      <c r="L161" s="26"/>
      <c r="N161" s="25"/>
    </row>
    <row r="162" spans="3:14" x14ac:dyDescent="0.55000000000000004">
      <c r="C162" s="24"/>
      <c r="E162"/>
      <c r="L162" s="26"/>
      <c r="N162" s="25"/>
    </row>
    <row r="163" spans="3:14" x14ac:dyDescent="0.55000000000000004">
      <c r="C163" s="24"/>
      <c r="E163"/>
      <c r="L163" s="26"/>
      <c r="N163" s="25"/>
    </row>
    <row r="164" spans="3:14" x14ac:dyDescent="0.55000000000000004">
      <c r="C164" s="24"/>
      <c r="E164"/>
      <c r="L164" s="26"/>
      <c r="N164" s="25"/>
    </row>
    <row r="165" spans="3:14" x14ac:dyDescent="0.55000000000000004">
      <c r="C165" s="24"/>
      <c r="E165"/>
      <c r="L165" s="26"/>
      <c r="N165" s="25"/>
    </row>
    <row r="166" spans="3:14" x14ac:dyDescent="0.55000000000000004">
      <c r="C166" s="24"/>
      <c r="E166"/>
      <c r="L166" s="26"/>
      <c r="N166" s="25"/>
    </row>
    <row r="167" spans="3:14" x14ac:dyDescent="0.55000000000000004">
      <c r="C167" s="24"/>
      <c r="E167"/>
      <c r="L167" s="26"/>
      <c r="N167" s="25"/>
    </row>
    <row r="168" spans="3:14" x14ac:dyDescent="0.55000000000000004">
      <c r="C168" s="24"/>
      <c r="E168"/>
      <c r="L168" s="26"/>
      <c r="N168" s="25"/>
    </row>
    <row r="169" spans="3:14" x14ac:dyDescent="0.55000000000000004">
      <c r="C169" s="24"/>
      <c r="E169"/>
      <c r="L169" s="26"/>
      <c r="N169" s="25"/>
    </row>
    <row r="170" spans="3:14" x14ac:dyDescent="0.55000000000000004">
      <c r="C170" s="24"/>
      <c r="E170"/>
      <c r="L170" s="26"/>
      <c r="N170" s="25"/>
    </row>
    <row r="171" spans="3:14" x14ac:dyDescent="0.55000000000000004">
      <c r="C171" s="24"/>
      <c r="E171"/>
      <c r="L171" s="26"/>
      <c r="N171" s="25"/>
    </row>
    <row r="172" spans="3:14" x14ac:dyDescent="0.55000000000000004">
      <c r="C172" s="24"/>
      <c r="E172"/>
      <c r="L172" s="26"/>
      <c r="N172" s="25"/>
    </row>
    <row r="173" spans="3:14" x14ac:dyDescent="0.55000000000000004">
      <c r="C173" s="24"/>
      <c r="E173"/>
      <c r="L173" s="26"/>
      <c r="N173" s="25"/>
    </row>
    <row r="174" spans="3:14" x14ac:dyDescent="0.55000000000000004">
      <c r="C174" s="24"/>
      <c r="E174"/>
      <c r="L174" s="26"/>
      <c r="N174" s="25"/>
    </row>
    <row r="175" spans="3:14" x14ac:dyDescent="0.55000000000000004">
      <c r="C175" s="24"/>
      <c r="E175"/>
      <c r="L175" s="26"/>
      <c r="N175" s="25"/>
    </row>
    <row r="176" spans="3:14" x14ac:dyDescent="0.55000000000000004">
      <c r="C176" s="24"/>
      <c r="E176"/>
      <c r="L176" s="26"/>
      <c r="N176" s="25"/>
    </row>
    <row r="177" spans="3:14" x14ac:dyDescent="0.55000000000000004">
      <c r="C177" s="24"/>
      <c r="E177"/>
      <c r="L177" s="26"/>
      <c r="N177" s="25"/>
    </row>
    <row r="178" spans="3:14" x14ac:dyDescent="0.55000000000000004">
      <c r="C178" s="24"/>
      <c r="E178"/>
      <c r="L178" s="26"/>
      <c r="N178" s="25"/>
    </row>
    <row r="179" spans="3:14" x14ac:dyDescent="0.55000000000000004">
      <c r="C179" s="24"/>
      <c r="E179"/>
      <c r="L179" s="26"/>
      <c r="N179" s="25"/>
    </row>
    <row r="180" spans="3:14" x14ac:dyDescent="0.55000000000000004">
      <c r="C180" s="24"/>
      <c r="E180"/>
      <c r="L180" s="26"/>
      <c r="N180" s="25"/>
    </row>
    <row r="181" spans="3:14" x14ac:dyDescent="0.55000000000000004">
      <c r="C181" s="24"/>
      <c r="E181"/>
      <c r="L181" s="26"/>
      <c r="N181" s="25"/>
    </row>
    <row r="182" spans="3:14" x14ac:dyDescent="0.55000000000000004">
      <c r="C182" s="24"/>
      <c r="E182"/>
      <c r="L182" s="26"/>
      <c r="N182" s="25"/>
    </row>
    <row r="183" spans="3:14" x14ac:dyDescent="0.55000000000000004">
      <c r="C183" s="24"/>
      <c r="E183"/>
      <c r="L183" s="26"/>
      <c r="N183" s="25"/>
    </row>
    <row r="184" spans="3:14" x14ac:dyDescent="0.55000000000000004">
      <c r="C184" s="24"/>
      <c r="E184"/>
      <c r="L184" s="26"/>
      <c r="N184" s="25"/>
    </row>
    <row r="185" spans="3:14" x14ac:dyDescent="0.55000000000000004">
      <c r="C185" s="24"/>
      <c r="E185"/>
      <c r="L185" s="26"/>
      <c r="N185" s="25"/>
    </row>
    <row r="186" spans="3:14" x14ac:dyDescent="0.55000000000000004">
      <c r="C186" s="24"/>
      <c r="E186"/>
      <c r="L186" s="26"/>
      <c r="N186" s="25"/>
    </row>
    <row r="187" spans="3:14" x14ac:dyDescent="0.55000000000000004">
      <c r="C187" s="24"/>
      <c r="E187"/>
      <c r="L187" s="26"/>
      <c r="N187" s="25"/>
    </row>
    <row r="188" spans="3:14" x14ac:dyDescent="0.55000000000000004">
      <c r="C188" s="24"/>
      <c r="E188"/>
      <c r="L188" s="26"/>
      <c r="N188" s="25"/>
    </row>
    <row r="189" spans="3:14" x14ac:dyDescent="0.55000000000000004">
      <c r="C189" s="24"/>
      <c r="E189"/>
      <c r="L189" s="26"/>
      <c r="N189" s="25"/>
    </row>
    <row r="190" spans="3:14" x14ac:dyDescent="0.55000000000000004">
      <c r="C190" s="24"/>
      <c r="E190"/>
      <c r="L190" s="26"/>
      <c r="N190" s="25"/>
    </row>
    <row r="191" spans="3:14" x14ac:dyDescent="0.55000000000000004">
      <c r="C191" s="24"/>
      <c r="E191"/>
      <c r="L191" s="26"/>
      <c r="N191" s="25"/>
    </row>
    <row r="192" spans="3:14" x14ac:dyDescent="0.55000000000000004">
      <c r="C192" s="24"/>
      <c r="E192"/>
      <c r="L192" s="26"/>
      <c r="N192" s="25"/>
    </row>
    <row r="193" spans="3:14" x14ac:dyDescent="0.55000000000000004">
      <c r="C193" s="24"/>
      <c r="E193"/>
      <c r="L193" s="26"/>
      <c r="N193" s="25"/>
    </row>
    <row r="194" spans="3:14" x14ac:dyDescent="0.55000000000000004">
      <c r="C194" s="24"/>
      <c r="E194"/>
      <c r="L194" s="26"/>
      <c r="N194" s="25"/>
    </row>
    <row r="195" spans="3:14" x14ac:dyDescent="0.55000000000000004">
      <c r="C195" s="24"/>
      <c r="E195"/>
      <c r="L195" s="26"/>
      <c r="N195" s="25"/>
    </row>
    <row r="196" spans="3:14" x14ac:dyDescent="0.55000000000000004">
      <c r="C196" s="24"/>
      <c r="E196"/>
      <c r="L196" s="26"/>
      <c r="N196" s="25"/>
    </row>
    <row r="197" spans="3:14" x14ac:dyDescent="0.55000000000000004">
      <c r="C197" s="24"/>
      <c r="E197"/>
      <c r="L197" s="26"/>
      <c r="N197" s="25"/>
    </row>
    <row r="198" spans="3:14" x14ac:dyDescent="0.55000000000000004">
      <c r="C198" s="24"/>
      <c r="E198"/>
      <c r="L198" s="26"/>
      <c r="N198" s="25"/>
    </row>
    <row r="199" spans="3:14" x14ac:dyDescent="0.55000000000000004">
      <c r="C199" s="24"/>
      <c r="E199"/>
      <c r="L199" s="26"/>
      <c r="N199" s="25"/>
    </row>
    <row r="200" spans="3:14" x14ac:dyDescent="0.55000000000000004">
      <c r="C200" s="24"/>
      <c r="E200"/>
      <c r="L200" s="26"/>
      <c r="N200" s="25"/>
    </row>
    <row r="201" spans="3:14" x14ac:dyDescent="0.55000000000000004">
      <c r="C201" s="24"/>
      <c r="E201"/>
      <c r="L201" s="26"/>
      <c r="N201" s="25"/>
    </row>
    <row r="202" spans="3:14" x14ac:dyDescent="0.55000000000000004">
      <c r="C202" s="24"/>
      <c r="E202"/>
      <c r="L202" s="26"/>
      <c r="N202" s="25"/>
    </row>
    <row r="203" spans="3:14" x14ac:dyDescent="0.55000000000000004">
      <c r="C203" s="24"/>
      <c r="E203"/>
      <c r="L203" s="26"/>
      <c r="N203" s="25"/>
    </row>
    <row r="204" spans="3:14" x14ac:dyDescent="0.55000000000000004">
      <c r="C204" s="24"/>
      <c r="E204"/>
      <c r="L204" s="26"/>
      <c r="N204" s="25"/>
    </row>
    <row r="205" spans="3:14" x14ac:dyDescent="0.55000000000000004">
      <c r="C205" s="24"/>
      <c r="E205"/>
      <c r="L205" s="26"/>
      <c r="N205" s="25"/>
    </row>
    <row r="206" spans="3:14" x14ac:dyDescent="0.55000000000000004">
      <c r="C206" s="24"/>
      <c r="E206"/>
      <c r="L206" s="26"/>
      <c r="N206" s="25"/>
    </row>
    <row r="207" spans="3:14" x14ac:dyDescent="0.55000000000000004">
      <c r="C207" s="24"/>
      <c r="E207"/>
      <c r="L207" s="26"/>
      <c r="N207" s="25"/>
    </row>
    <row r="208" spans="3:14" x14ac:dyDescent="0.55000000000000004">
      <c r="C208" s="24"/>
      <c r="E208"/>
      <c r="L208" s="26"/>
      <c r="N208" s="25"/>
    </row>
    <row r="209" spans="3:14" x14ac:dyDescent="0.55000000000000004">
      <c r="C209" s="24"/>
      <c r="E209"/>
      <c r="L209" s="26"/>
      <c r="N209" s="25"/>
    </row>
    <row r="210" spans="3:14" x14ac:dyDescent="0.55000000000000004">
      <c r="C210" s="24"/>
      <c r="E210"/>
      <c r="L210" s="26"/>
      <c r="N210" s="25"/>
    </row>
    <row r="211" spans="3:14" x14ac:dyDescent="0.55000000000000004">
      <c r="C211" s="24"/>
      <c r="E211"/>
      <c r="L211" s="26"/>
      <c r="N211" s="25"/>
    </row>
    <row r="212" spans="3:14" x14ac:dyDescent="0.55000000000000004">
      <c r="C212" s="24"/>
      <c r="E212"/>
      <c r="L212" s="26"/>
      <c r="N212" s="25"/>
    </row>
    <row r="213" spans="3:14" x14ac:dyDescent="0.55000000000000004">
      <c r="C213" s="24"/>
      <c r="E213"/>
      <c r="L213" s="26"/>
      <c r="N213" s="25"/>
    </row>
    <row r="214" spans="3:14" x14ac:dyDescent="0.55000000000000004">
      <c r="E214"/>
      <c r="L214" s="26"/>
      <c r="N214" s="25"/>
    </row>
    <row r="215" spans="3:14" x14ac:dyDescent="0.55000000000000004">
      <c r="L215" s="26"/>
      <c r="N215" s="25"/>
    </row>
    <row r="216" spans="3:14" x14ac:dyDescent="0.55000000000000004">
      <c r="L216" s="26"/>
      <c r="N216" s="25"/>
    </row>
    <row r="217" spans="3:14" x14ac:dyDescent="0.55000000000000004">
      <c r="L217" s="26"/>
      <c r="N217" s="25"/>
    </row>
    <row r="218" spans="3:14" x14ac:dyDescent="0.55000000000000004">
      <c r="L218" s="26"/>
      <c r="N218" s="25"/>
    </row>
    <row r="219" spans="3:14" x14ac:dyDescent="0.55000000000000004">
      <c r="L219" s="26"/>
      <c r="N219" s="25"/>
    </row>
    <row r="220" spans="3:14" x14ac:dyDescent="0.55000000000000004">
      <c r="L220" s="26"/>
      <c r="N220" s="25"/>
    </row>
    <row r="221" spans="3:14" x14ac:dyDescent="0.55000000000000004">
      <c r="L221" s="26"/>
      <c r="N221" s="25"/>
    </row>
    <row r="222" spans="3:14" x14ac:dyDescent="0.55000000000000004">
      <c r="L222" s="26"/>
      <c r="N222" s="25"/>
    </row>
    <row r="223" spans="3:14" x14ac:dyDescent="0.55000000000000004">
      <c r="L223" s="26"/>
      <c r="N223" s="25"/>
    </row>
    <row r="224" spans="3:14" x14ac:dyDescent="0.55000000000000004">
      <c r="L224" s="26"/>
      <c r="N224" s="25"/>
    </row>
    <row r="225" spans="12:14" x14ac:dyDescent="0.55000000000000004">
      <c r="L225" s="26"/>
      <c r="N225" s="25"/>
    </row>
    <row r="226" spans="12:14" x14ac:dyDescent="0.55000000000000004">
      <c r="L226" s="26"/>
      <c r="N226" s="25"/>
    </row>
    <row r="227" spans="12:14" x14ac:dyDescent="0.55000000000000004">
      <c r="L227" s="26"/>
      <c r="N227" s="25"/>
    </row>
    <row r="228" spans="12:14" x14ac:dyDescent="0.55000000000000004">
      <c r="L228" s="26"/>
      <c r="N228" s="25"/>
    </row>
    <row r="229" spans="12:14" x14ac:dyDescent="0.55000000000000004">
      <c r="L229" s="26"/>
      <c r="N229" s="25"/>
    </row>
    <row r="230" spans="12:14" x14ac:dyDescent="0.55000000000000004">
      <c r="L230" s="26"/>
      <c r="N230" s="25"/>
    </row>
    <row r="231" spans="12:14" x14ac:dyDescent="0.55000000000000004">
      <c r="L231" s="26"/>
      <c r="N231" s="25"/>
    </row>
    <row r="232" spans="12:14" x14ac:dyDescent="0.55000000000000004">
      <c r="L232" s="26"/>
      <c r="N232" s="25"/>
    </row>
    <row r="233" spans="12:14" x14ac:dyDescent="0.55000000000000004">
      <c r="L233" s="26"/>
      <c r="N233" s="25"/>
    </row>
    <row r="234" spans="12:14" x14ac:dyDescent="0.55000000000000004">
      <c r="L234" s="26"/>
      <c r="N234" s="25"/>
    </row>
    <row r="235" spans="12:14" x14ac:dyDescent="0.55000000000000004">
      <c r="L235" s="26"/>
      <c r="N235" s="25"/>
    </row>
    <row r="236" spans="12:14" x14ac:dyDescent="0.55000000000000004">
      <c r="L236" s="26"/>
      <c r="N236" s="25"/>
    </row>
    <row r="237" spans="12:14" x14ac:dyDescent="0.55000000000000004">
      <c r="L237" s="26"/>
      <c r="N237" s="25"/>
    </row>
    <row r="238" spans="12:14" x14ac:dyDescent="0.55000000000000004">
      <c r="L238" s="26"/>
      <c r="N238" s="25"/>
    </row>
    <row r="239" spans="12:14" x14ac:dyDescent="0.55000000000000004">
      <c r="L239" s="26"/>
      <c r="N239" s="25"/>
    </row>
    <row r="240" spans="12:14" x14ac:dyDescent="0.55000000000000004">
      <c r="L240" s="26"/>
      <c r="N240" s="25"/>
    </row>
    <row r="241" spans="12:14" x14ac:dyDescent="0.55000000000000004">
      <c r="L241" s="26"/>
      <c r="N241" s="25"/>
    </row>
    <row r="242" spans="12:14" x14ac:dyDescent="0.55000000000000004">
      <c r="L242" s="26"/>
      <c r="N242" s="25"/>
    </row>
    <row r="243" spans="12:14" x14ac:dyDescent="0.55000000000000004">
      <c r="L243" s="26"/>
      <c r="N243" s="25"/>
    </row>
    <row r="244" spans="12:14" x14ac:dyDescent="0.55000000000000004">
      <c r="L244" s="26"/>
      <c r="N244" s="25"/>
    </row>
    <row r="245" spans="12:14" x14ac:dyDescent="0.55000000000000004">
      <c r="L245" s="26"/>
      <c r="N245" s="25"/>
    </row>
    <row r="246" spans="12:14" x14ac:dyDescent="0.55000000000000004">
      <c r="L246" s="26"/>
      <c r="N246" s="25"/>
    </row>
    <row r="247" spans="12:14" x14ac:dyDescent="0.55000000000000004">
      <c r="L247" s="26"/>
      <c r="N247" s="25"/>
    </row>
    <row r="248" spans="12:14" x14ac:dyDescent="0.55000000000000004">
      <c r="L248" s="26"/>
      <c r="N248" s="25"/>
    </row>
    <row r="249" spans="12:14" x14ac:dyDescent="0.55000000000000004">
      <c r="L249" s="26"/>
      <c r="N249" s="25"/>
    </row>
    <row r="250" spans="12:14" x14ac:dyDescent="0.55000000000000004">
      <c r="L250" s="26"/>
      <c r="N250" s="25"/>
    </row>
    <row r="251" spans="12:14" x14ac:dyDescent="0.55000000000000004">
      <c r="L251" s="26"/>
      <c r="N251" s="25"/>
    </row>
    <row r="252" spans="12:14" x14ac:dyDescent="0.55000000000000004">
      <c r="L252" s="26"/>
      <c r="N252" s="25"/>
    </row>
    <row r="253" spans="12:14" x14ac:dyDescent="0.55000000000000004">
      <c r="L253" s="26"/>
      <c r="N253" s="25"/>
    </row>
    <row r="254" spans="12:14" x14ac:dyDescent="0.55000000000000004">
      <c r="L254" s="26"/>
      <c r="N254" s="25"/>
    </row>
    <row r="255" spans="12:14" x14ac:dyDescent="0.55000000000000004">
      <c r="L255" s="26"/>
      <c r="N255" s="25"/>
    </row>
    <row r="256" spans="12:14" x14ac:dyDescent="0.55000000000000004">
      <c r="L256" s="26"/>
      <c r="N256" s="25"/>
    </row>
    <row r="257" spans="12:14" x14ac:dyDescent="0.55000000000000004">
      <c r="L257" s="26"/>
      <c r="N257" s="25"/>
    </row>
    <row r="258" spans="12:14" x14ac:dyDescent="0.55000000000000004">
      <c r="L258" s="26"/>
      <c r="N258" s="25"/>
    </row>
    <row r="259" spans="12:14" x14ac:dyDescent="0.55000000000000004">
      <c r="L259" s="26"/>
      <c r="N259" s="25"/>
    </row>
    <row r="260" spans="12:14" x14ac:dyDescent="0.55000000000000004">
      <c r="L260" s="26"/>
      <c r="N260" s="25"/>
    </row>
    <row r="261" spans="12:14" x14ac:dyDescent="0.55000000000000004">
      <c r="L261" s="26"/>
      <c r="N261" s="25"/>
    </row>
    <row r="262" spans="12:14" x14ac:dyDescent="0.55000000000000004">
      <c r="L262" s="26"/>
      <c r="N262" s="25"/>
    </row>
    <row r="263" spans="12:14" x14ac:dyDescent="0.55000000000000004">
      <c r="L263" s="26"/>
      <c r="N263" s="25"/>
    </row>
    <row r="264" spans="12:14" x14ac:dyDescent="0.55000000000000004">
      <c r="L264" s="26"/>
      <c r="N264" s="25"/>
    </row>
    <row r="265" spans="12:14" x14ac:dyDescent="0.55000000000000004">
      <c r="L265" s="26"/>
      <c r="N265" s="25"/>
    </row>
    <row r="266" spans="12:14" x14ac:dyDescent="0.55000000000000004">
      <c r="L266" s="26"/>
      <c r="N266" s="25"/>
    </row>
    <row r="267" spans="12:14" x14ac:dyDescent="0.55000000000000004">
      <c r="L267" s="26"/>
      <c r="N267" s="25"/>
    </row>
    <row r="268" spans="12:14" x14ac:dyDescent="0.55000000000000004">
      <c r="L268" s="26"/>
      <c r="N268" s="25"/>
    </row>
    <row r="269" spans="12:14" x14ac:dyDescent="0.55000000000000004">
      <c r="L269" s="26"/>
      <c r="N269" s="25"/>
    </row>
    <row r="270" spans="12:14" x14ac:dyDescent="0.55000000000000004">
      <c r="L270" s="26"/>
      <c r="N270" s="25"/>
    </row>
    <row r="271" spans="12:14" x14ac:dyDescent="0.55000000000000004">
      <c r="L271" s="26"/>
      <c r="N271" s="25"/>
    </row>
    <row r="272" spans="12:14" x14ac:dyDescent="0.55000000000000004">
      <c r="L272" s="26"/>
      <c r="N272" s="25"/>
    </row>
    <row r="273" spans="12:14" x14ac:dyDescent="0.55000000000000004">
      <c r="L273" s="26"/>
      <c r="N273" s="25"/>
    </row>
    <row r="274" spans="12:14" x14ac:dyDescent="0.55000000000000004">
      <c r="L274" s="26"/>
      <c r="N274" s="25"/>
    </row>
    <row r="275" spans="12:14" x14ac:dyDescent="0.55000000000000004">
      <c r="L275" s="26"/>
      <c r="N275" s="25"/>
    </row>
    <row r="276" spans="12:14" x14ac:dyDescent="0.55000000000000004">
      <c r="L276" s="26"/>
      <c r="N276" s="25"/>
    </row>
    <row r="277" spans="12:14" x14ac:dyDescent="0.55000000000000004">
      <c r="L277" s="26"/>
      <c r="N277" s="25"/>
    </row>
    <row r="278" spans="12:14" x14ac:dyDescent="0.55000000000000004">
      <c r="L278" s="26"/>
      <c r="N278" s="25"/>
    </row>
    <row r="279" spans="12:14" x14ac:dyDescent="0.55000000000000004">
      <c r="L279" s="26"/>
      <c r="N279" s="25"/>
    </row>
    <row r="280" spans="12:14" x14ac:dyDescent="0.55000000000000004">
      <c r="L280" s="26"/>
      <c r="N280" s="25"/>
    </row>
    <row r="281" spans="12:14" x14ac:dyDescent="0.55000000000000004">
      <c r="L281" s="26"/>
      <c r="N281" s="25"/>
    </row>
    <row r="282" spans="12:14" x14ac:dyDescent="0.55000000000000004">
      <c r="L282" s="26"/>
      <c r="N282" s="25"/>
    </row>
    <row r="283" spans="12:14" x14ac:dyDescent="0.55000000000000004">
      <c r="L283" s="26"/>
      <c r="N283" s="25"/>
    </row>
    <row r="284" spans="12:14" x14ac:dyDescent="0.55000000000000004">
      <c r="L284" s="26"/>
      <c r="N284" s="25"/>
    </row>
    <row r="285" spans="12:14" x14ac:dyDescent="0.55000000000000004">
      <c r="L285" s="26"/>
      <c r="N285" s="25"/>
    </row>
    <row r="286" spans="12:14" x14ac:dyDescent="0.55000000000000004">
      <c r="L286" s="26"/>
      <c r="N286" s="25"/>
    </row>
    <row r="287" spans="12:14" x14ac:dyDescent="0.55000000000000004">
      <c r="L287" s="26"/>
      <c r="N287" s="25"/>
    </row>
    <row r="288" spans="12:14" x14ac:dyDescent="0.55000000000000004">
      <c r="L288" s="26"/>
      <c r="N288" s="25"/>
    </row>
    <row r="289" spans="12:14" x14ac:dyDescent="0.55000000000000004">
      <c r="L289" s="26"/>
      <c r="N289" s="25"/>
    </row>
    <row r="290" spans="12:14" x14ac:dyDescent="0.55000000000000004">
      <c r="L290" s="26"/>
      <c r="N290" s="25"/>
    </row>
    <row r="291" spans="12:14" x14ac:dyDescent="0.55000000000000004">
      <c r="L291" s="26"/>
      <c r="N291" s="25"/>
    </row>
    <row r="292" spans="12:14" x14ac:dyDescent="0.55000000000000004">
      <c r="L292" s="26"/>
      <c r="N292" s="25"/>
    </row>
    <row r="293" spans="12:14" x14ac:dyDescent="0.55000000000000004">
      <c r="L293" s="26"/>
      <c r="N293" s="25"/>
    </row>
    <row r="294" spans="12:14" x14ac:dyDescent="0.55000000000000004">
      <c r="L294" s="26"/>
      <c r="N294" s="25"/>
    </row>
    <row r="295" spans="12:14" x14ac:dyDescent="0.55000000000000004">
      <c r="L295" s="26"/>
      <c r="N295" s="25"/>
    </row>
    <row r="296" spans="12:14" x14ac:dyDescent="0.55000000000000004">
      <c r="L296" s="26"/>
      <c r="N296" s="25"/>
    </row>
    <row r="297" spans="12:14" x14ac:dyDescent="0.55000000000000004">
      <c r="L297" s="26"/>
      <c r="N297" s="25"/>
    </row>
    <row r="298" spans="12:14" x14ac:dyDescent="0.55000000000000004">
      <c r="L298" s="26"/>
      <c r="N298" s="25"/>
    </row>
    <row r="299" spans="12:14" x14ac:dyDescent="0.55000000000000004">
      <c r="L299" s="26"/>
      <c r="N299" s="25"/>
    </row>
    <row r="300" spans="12:14" x14ac:dyDescent="0.55000000000000004">
      <c r="L300" s="26"/>
      <c r="N300" s="25"/>
    </row>
    <row r="301" spans="12:14" x14ac:dyDescent="0.55000000000000004">
      <c r="L301" s="26"/>
      <c r="N301" s="25"/>
    </row>
    <row r="302" spans="12:14" x14ac:dyDescent="0.55000000000000004">
      <c r="L302" s="26"/>
      <c r="N302" s="25"/>
    </row>
    <row r="303" spans="12:14" x14ac:dyDescent="0.55000000000000004">
      <c r="L303" s="26"/>
      <c r="N303" s="25"/>
    </row>
    <row r="304" spans="12:14" x14ac:dyDescent="0.55000000000000004">
      <c r="L304" s="26"/>
      <c r="N304" s="25"/>
    </row>
    <row r="305" spans="12:14" x14ac:dyDescent="0.55000000000000004">
      <c r="L305" s="26"/>
      <c r="N305" s="25"/>
    </row>
    <row r="306" spans="12:14" x14ac:dyDescent="0.55000000000000004">
      <c r="L306" s="26"/>
      <c r="N306" s="25"/>
    </row>
    <row r="307" spans="12:14" x14ac:dyDescent="0.55000000000000004">
      <c r="L307" s="26"/>
      <c r="N307" s="25"/>
    </row>
    <row r="308" spans="12:14" x14ac:dyDescent="0.55000000000000004">
      <c r="L308" s="26"/>
      <c r="N308" s="25"/>
    </row>
    <row r="309" spans="12:14" x14ac:dyDescent="0.55000000000000004">
      <c r="L309" s="26"/>
      <c r="N309" s="25"/>
    </row>
    <row r="310" spans="12:14" x14ac:dyDescent="0.55000000000000004">
      <c r="L310" s="26"/>
      <c r="N310" s="25"/>
    </row>
    <row r="311" spans="12:14" x14ac:dyDescent="0.55000000000000004">
      <c r="L311" s="26"/>
      <c r="N311" s="25"/>
    </row>
    <row r="312" spans="12:14" x14ac:dyDescent="0.55000000000000004">
      <c r="L312" s="26"/>
      <c r="N312" s="25"/>
    </row>
    <row r="313" spans="12:14" x14ac:dyDescent="0.55000000000000004">
      <c r="L313" s="26"/>
      <c r="N313" s="25"/>
    </row>
    <row r="314" spans="12:14" x14ac:dyDescent="0.55000000000000004">
      <c r="L314" s="26"/>
      <c r="N314" s="25"/>
    </row>
    <row r="315" spans="12:14" x14ac:dyDescent="0.55000000000000004">
      <c r="L315" s="26"/>
      <c r="N315" s="25"/>
    </row>
    <row r="316" spans="12:14" x14ac:dyDescent="0.55000000000000004">
      <c r="L316" s="26"/>
      <c r="N316" s="25"/>
    </row>
    <row r="317" spans="12:14" x14ac:dyDescent="0.55000000000000004">
      <c r="L317" s="26"/>
      <c r="N317" s="25"/>
    </row>
    <row r="318" spans="12:14" x14ac:dyDescent="0.55000000000000004">
      <c r="L318" s="26"/>
      <c r="N318" s="25"/>
    </row>
    <row r="319" spans="12:14" x14ac:dyDescent="0.55000000000000004">
      <c r="L319" s="26"/>
      <c r="N319" s="25"/>
    </row>
    <row r="320" spans="12:14" x14ac:dyDescent="0.55000000000000004">
      <c r="L320" s="26"/>
      <c r="N320" s="25"/>
    </row>
    <row r="321" spans="12:14" x14ac:dyDescent="0.55000000000000004">
      <c r="L321" s="26"/>
      <c r="N321" s="25"/>
    </row>
    <row r="322" spans="12:14" x14ac:dyDescent="0.55000000000000004">
      <c r="L322" s="26"/>
      <c r="N322" s="25"/>
    </row>
    <row r="323" spans="12:14" x14ac:dyDescent="0.55000000000000004">
      <c r="L323" s="26"/>
      <c r="N323" s="25"/>
    </row>
    <row r="324" spans="12:14" x14ac:dyDescent="0.55000000000000004">
      <c r="L324" s="26"/>
      <c r="N324" s="25"/>
    </row>
    <row r="325" spans="12:14" x14ac:dyDescent="0.55000000000000004">
      <c r="L325" s="26"/>
      <c r="N325" s="25"/>
    </row>
    <row r="326" spans="12:14" x14ac:dyDescent="0.55000000000000004">
      <c r="L326" s="26"/>
      <c r="N326" s="25"/>
    </row>
    <row r="327" spans="12:14" x14ac:dyDescent="0.55000000000000004">
      <c r="L327" s="26"/>
      <c r="N327" s="25"/>
    </row>
    <row r="328" spans="12:14" x14ac:dyDescent="0.55000000000000004">
      <c r="L328" s="26"/>
      <c r="N328" s="25"/>
    </row>
    <row r="329" spans="12:14" x14ac:dyDescent="0.55000000000000004">
      <c r="L329" s="26"/>
      <c r="N329" s="25"/>
    </row>
    <row r="330" spans="12:14" x14ac:dyDescent="0.55000000000000004">
      <c r="L330" s="26"/>
      <c r="N330" s="25"/>
    </row>
    <row r="331" spans="12:14" x14ac:dyDescent="0.55000000000000004">
      <c r="L331" s="26"/>
      <c r="N331" s="25"/>
    </row>
    <row r="332" spans="12:14" x14ac:dyDescent="0.55000000000000004">
      <c r="L332" s="26"/>
      <c r="N332" s="25"/>
    </row>
    <row r="333" spans="12:14" x14ac:dyDescent="0.55000000000000004">
      <c r="L333" s="26"/>
      <c r="N333" s="25"/>
    </row>
    <row r="334" spans="12:14" x14ac:dyDescent="0.55000000000000004">
      <c r="L334" s="26"/>
      <c r="N334" s="25"/>
    </row>
    <row r="335" spans="12:14" x14ac:dyDescent="0.55000000000000004">
      <c r="L335" s="26"/>
      <c r="N335" s="25"/>
    </row>
    <row r="336" spans="12:14" x14ac:dyDescent="0.55000000000000004">
      <c r="L336" s="26"/>
      <c r="N336" s="25"/>
    </row>
    <row r="337" spans="12:14" x14ac:dyDescent="0.55000000000000004">
      <c r="L337" s="26"/>
      <c r="N337" s="25"/>
    </row>
    <row r="338" spans="12:14" x14ac:dyDescent="0.55000000000000004">
      <c r="L338" s="26"/>
      <c r="N338" s="25"/>
    </row>
    <row r="339" spans="12:14" x14ac:dyDescent="0.55000000000000004">
      <c r="L339" s="26"/>
      <c r="N339" s="25"/>
    </row>
    <row r="340" spans="12:14" x14ac:dyDescent="0.55000000000000004">
      <c r="L340" s="26"/>
      <c r="N340" s="25"/>
    </row>
    <row r="341" spans="12:14" x14ac:dyDescent="0.55000000000000004">
      <c r="L341" s="26"/>
      <c r="N341" s="25"/>
    </row>
    <row r="342" spans="12:14" x14ac:dyDescent="0.55000000000000004">
      <c r="L342" s="26"/>
      <c r="N342" s="25"/>
    </row>
    <row r="343" spans="12:14" x14ac:dyDescent="0.55000000000000004">
      <c r="L343" s="26"/>
      <c r="N343" s="25"/>
    </row>
    <row r="344" spans="12:14" x14ac:dyDescent="0.55000000000000004">
      <c r="L344" s="26"/>
      <c r="N344" s="25"/>
    </row>
    <row r="345" spans="12:14" x14ac:dyDescent="0.55000000000000004">
      <c r="L345" s="26"/>
      <c r="N345" s="25"/>
    </row>
    <row r="346" spans="12:14" x14ac:dyDescent="0.55000000000000004">
      <c r="L346" s="26"/>
      <c r="N346" s="25"/>
    </row>
    <row r="347" spans="12:14" x14ac:dyDescent="0.55000000000000004">
      <c r="L347" s="26"/>
      <c r="N347" s="25"/>
    </row>
    <row r="348" spans="12:14" x14ac:dyDescent="0.55000000000000004">
      <c r="L348" s="26"/>
      <c r="N348" s="25"/>
    </row>
    <row r="349" spans="12:14" x14ac:dyDescent="0.55000000000000004">
      <c r="L349" s="26"/>
      <c r="N349" s="25"/>
    </row>
    <row r="350" spans="12:14" x14ac:dyDescent="0.55000000000000004">
      <c r="L350" s="26"/>
      <c r="N350" s="25"/>
    </row>
    <row r="351" spans="12:14" x14ac:dyDescent="0.55000000000000004">
      <c r="L351" s="26"/>
      <c r="N351" s="25"/>
    </row>
    <row r="352" spans="12:14" x14ac:dyDescent="0.55000000000000004">
      <c r="L352" s="26"/>
      <c r="N352" s="25"/>
    </row>
    <row r="353" spans="12:14" x14ac:dyDescent="0.55000000000000004">
      <c r="L353" s="26"/>
      <c r="N353" s="25"/>
    </row>
    <row r="354" spans="12:14" x14ac:dyDescent="0.55000000000000004">
      <c r="L354" s="26"/>
      <c r="N354" s="25"/>
    </row>
    <row r="355" spans="12:14" x14ac:dyDescent="0.55000000000000004">
      <c r="L355" s="26"/>
      <c r="N355" s="25"/>
    </row>
    <row r="356" spans="12:14" x14ac:dyDescent="0.55000000000000004">
      <c r="L356" s="26"/>
      <c r="N356" s="25"/>
    </row>
    <row r="357" spans="12:14" x14ac:dyDescent="0.55000000000000004">
      <c r="L357" s="26"/>
      <c r="N357" s="25"/>
    </row>
    <row r="358" spans="12:14" x14ac:dyDescent="0.55000000000000004">
      <c r="L358" s="26"/>
      <c r="N358" s="25"/>
    </row>
    <row r="359" spans="12:14" x14ac:dyDescent="0.55000000000000004">
      <c r="L359" s="26"/>
      <c r="N359" s="25"/>
    </row>
    <row r="360" spans="12:14" x14ac:dyDescent="0.55000000000000004">
      <c r="L360" s="26"/>
      <c r="N360" s="25"/>
    </row>
    <row r="361" spans="12:14" x14ac:dyDescent="0.55000000000000004">
      <c r="L361" s="26"/>
      <c r="N361" s="25"/>
    </row>
    <row r="362" spans="12:14" x14ac:dyDescent="0.55000000000000004">
      <c r="L362" s="26"/>
      <c r="N362" s="25"/>
    </row>
    <row r="363" spans="12:14" x14ac:dyDescent="0.55000000000000004">
      <c r="L363" s="26"/>
      <c r="N363" s="25"/>
    </row>
    <row r="364" spans="12:14" x14ac:dyDescent="0.55000000000000004">
      <c r="L364" s="26"/>
      <c r="N364" s="25"/>
    </row>
    <row r="365" spans="12:14" x14ac:dyDescent="0.55000000000000004">
      <c r="L365" s="26"/>
      <c r="N365" s="25"/>
    </row>
    <row r="366" spans="12:14" x14ac:dyDescent="0.55000000000000004">
      <c r="L366" s="26"/>
      <c r="N366" s="25"/>
    </row>
    <row r="367" spans="12:14" x14ac:dyDescent="0.55000000000000004">
      <c r="L367" s="26"/>
      <c r="N367" s="25"/>
    </row>
    <row r="368" spans="12:14" x14ac:dyDescent="0.55000000000000004">
      <c r="L368" s="26"/>
      <c r="N368" s="25"/>
    </row>
    <row r="369" spans="12:14" x14ac:dyDescent="0.55000000000000004">
      <c r="L369" s="26"/>
      <c r="N369" s="25"/>
    </row>
    <row r="370" spans="12:14" x14ac:dyDescent="0.55000000000000004">
      <c r="L370" s="26"/>
      <c r="N370" s="25"/>
    </row>
    <row r="371" spans="12:14" x14ac:dyDescent="0.55000000000000004">
      <c r="L371" s="26"/>
      <c r="N371" s="25"/>
    </row>
    <row r="372" spans="12:14" x14ac:dyDescent="0.55000000000000004">
      <c r="L372" s="26"/>
      <c r="N372" s="25"/>
    </row>
    <row r="373" spans="12:14" x14ac:dyDescent="0.55000000000000004">
      <c r="L373" s="26"/>
      <c r="N373" s="25"/>
    </row>
    <row r="374" spans="12:14" x14ac:dyDescent="0.55000000000000004">
      <c r="L374" s="26"/>
      <c r="N374" s="25"/>
    </row>
    <row r="375" spans="12:14" x14ac:dyDescent="0.55000000000000004">
      <c r="L375" s="26"/>
      <c r="N375" s="25"/>
    </row>
    <row r="376" spans="12:14" x14ac:dyDescent="0.55000000000000004">
      <c r="L376" s="26"/>
      <c r="N376" s="25"/>
    </row>
    <row r="377" spans="12:14" x14ac:dyDescent="0.55000000000000004">
      <c r="L377" s="26"/>
      <c r="N377" s="25"/>
    </row>
    <row r="378" spans="12:14" x14ac:dyDescent="0.55000000000000004">
      <c r="L378" s="26"/>
      <c r="N378" s="25"/>
    </row>
    <row r="379" spans="12:14" x14ac:dyDescent="0.55000000000000004">
      <c r="L379" s="26"/>
      <c r="N379" s="25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9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3"/>
  <sheetViews>
    <sheetView zoomScale="115" zoomScaleNormal="115" workbookViewId="0">
      <selection activeCell="H8" sqref="H8"/>
    </sheetView>
  </sheetViews>
  <sheetFormatPr baseColWidth="10" defaultColWidth="11" defaultRowHeight="14.4" x14ac:dyDescent="0.55000000000000004"/>
  <cols>
    <col min="1" max="1" width="24.578125" style="12" customWidth="1"/>
    <col min="2" max="2" width="11" style="12" customWidth="1"/>
    <col min="3" max="7" width="11" style="14"/>
    <col min="8" max="8" width="11" style="14" customWidth="1"/>
    <col min="9" max="16384" width="11" style="14"/>
  </cols>
  <sheetData>
    <row r="1" spans="1:11" x14ac:dyDescent="0.55000000000000004">
      <c r="A1">
        <v>5</v>
      </c>
    </row>
    <row r="2" spans="1:11" x14ac:dyDescent="0.55000000000000004">
      <c r="A2"/>
    </row>
    <row r="10" spans="1:11" x14ac:dyDescent="0.55000000000000004">
      <c r="H10" t="s">
        <v>125</v>
      </c>
      <c r="I10"/>
      <c r="J10"/>
      <c r="K10"/>
    </row>
    <row r="11" spans="1:11" x14ac:dyDescent="0.55000000000000004">
      <c r="A11" s="12" t="s">
        <v>124</v>
      </c>
      <c r="C11"/>
      <c r="D11"/>
      <c r="H11"/>
      <c r="I11"/>
      <c r="J11" t="s">
        <v>140</v>
      </c>
      <c r="K11" t="s">
        <v>126</v>
      </c>
    </row>
    <row r="12" spans="1:11" x14ac:dyDescent="0.55000000000000004">
      <c r="C12"/>
      <c r="D12"/>
      <c r="H12" t="s">
        <v>139</v>
      </c>
      <c r="I12" t="s">
        <v>127</v>
      </c>
      <c r="J12"/>
      <c r="K12"/>
    </row>
    <row r="13" spans="1:11" x14ac:dyDescent="0.55000000000000004">
      <c r="A13" s="19"/>
      <c r="B13" s="20"/>
      <c r="C13"/>
      <c r="D13"/>
      <c r="H13"/>
      <c r="I13" t="s">
        <v>128</v>
      </c>
      <c r="J13"/>
      <c r="K13"/>
    </row>
    <row r="14" spans="1:11" x14ac:dyDescent="0.55000000000000004">
      <c r="A14" s="19" t="s">
        <v>102</v>
      </c>
      <c r="C14"/>
      <c r="D14"/>
      <c r="H14"/>
      <c r="I14" t="s">
        <v>129</v>
      </c>
      <c r="J14"/>
      <c r="K14"/>
    </row>
    <row r="15" spans="1:11" x14ac:dyDescent="0.55000000000000004">
      <c r="C15"/>
      <c r="D15"/>
      <c r="H15"/>
      <c r="I15" t="s">
        <v>130</v>
      </c>
      <c r="J15"/>
      <c r="K15"/>
    </row>
    <row r="16" spans="1:11" x14ac:dyDescent="0.55000000000000004">
      <c r="B16" s="20"/>
      <c r="C16"/>
      <c r="D16"/>
      <c r="H16"/>
      <c r="I16" t="s">
        <v>131</v>
      </c>
      <c r="J16"/>
      <c r="K16"/>
    </row>
    <row r="17" spans="8:11" x14ac:dyDescent="0.55000000000000004">
      <c r="H17"/>
      <c r="I17" t="s">
        <v>132</v>
      </c>
      <c r="J17"/>
      <c r="K17"/>
    </row>
    <row r="18" spans="8:11" x14ac:dyDescent="0.55000000000000004">
      <c r="H18"/>
      <c r="I18" t="s">
        <v>133</v>
      </c>
      <c r="J18"/>
      <c r="K18"/>
    </row>
    <row r="19" spans="8:11" x14ac:dyDescent="0.55000000000000004">
      <c r="H19"/>
      <c r="I19" t="s">
        <v>134</v>
      </c>
      <c r="J19"/>
      <c r="K19"/>
    </row>
    <row r="20" spans="8:11" x14ac:dyDescent="0.55000000000000004">
      <c r="H20"/>
      <c r="I20" t="s">
        <v>135</v>
      </c>
      <c r="J20"/>
      <c r="K20"/>
    </row>
    <row r="21" spans="8:11" x14ac:dyDescent="0.55000000000000004">
      <c r="H21"/>
      <c r="I21" t="s">
        <v>136</v>
      </c>
      <c r="J21"/>
      <c r="K21"/>
    </row>
    <row r="22" spans="8:11" x14ac:dyDescent="0.55000000000000004">
      <c r="H22"/>
      <c r="I22" t="s">
        <v>137</v>
      </c>
      <c r="J22"/>
      <c r="K22"/>
    </row>
    <row r="23" spans="8:11" x14ac:dyDescent="0.55000000000000004">
      <c r="H23"/>
      <c r="I23" t="s">
        <v>138</v>
      </c>
      <c r="J23"/>
      <c r="K23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Option Button 1">
              <controlPr defaultSize="0" autoFill="0" autoLine="0" autoPict="0">
                <anchor>
                  <from>
                    <xdr:col>0</xdr:col>
                    <xdr:colOff>259080</xdr:colOff>
                    <xdr:row>0</xdr:row>
                    <xdr:rowOff>87630</xdr:rowOff>
                  </from>
                  <to>
                    <xdr:col>1</xdr:col>
                    <xdr:colOff>533400</xdr:colOff>
                    <xdr:row>1</xdr:row>
                    <xdr:rowOff>125730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Option Button 2">
              <controlPr defaultSize="0" autoFill="0" autoLine="0" autoPict="0">
                <anchor>
                  <from>
                    <xdr:col>0</xdr:col>
                    <xdr:colOff>259080</xdr:colOff>
                    <xdr:row>1</xdr:row>
                    <xdr:rowOff>125730</xdr:rowOff>
                  </from>
                  <to>
                    <xdr:col>1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Option Button 3">
              <controlPr defaultSize="0" autoFill="0" autoLine="0" autoPict="0">
                <anchor>
                  <from>
                    <xdr:col>0</xdr:col>
                    <xdr:colOff>259080</xdr:colOff>
                    <xdr:row>2</xdr:row>
                    <xdr:rowOff>163830</xdr:rowOff>
                  </from>
                  <to>
                    <xdr:col>1</xdr:col>
                    <xdr:colOff>57150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Option Button 4">
              <controlPr defaultSize="0" autoFill="0" autoLine="0" autoPict="0">
                <anchor>
                  <from>
                    <xdr:col>0</xdr:col>
                    <xdr:colOff>259080</xdr:colOff>
                    <xdr:row>4</xdr:row>
                    <xdr:rowOff>19050</xdr:rowOff>
                  </from>
                  <to>
                    <xdr:col>1</xdr:col>
                    <xdr:colOff>57150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7" r:id="rId8" name="Option Button 5">
              <controlPr defaultSize="0" autoFill="0" autoLine="0" autoPict="0">
                <anchor>
                  <from>
                    <xdr:col>0</xdr:col>
                    <xdr:colOff>259080</xdr:colOff>
                    <xdr:row>5</xdr:row>
                    <xdr:rowOff>57150</xdr:rowOff>
                  </from>
                  <to>
                    <xdr:col>1</xdr:col>
                    <xdr:colOff>57150</xdr:colOff>
                    <xdr:row>6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25</vt:i4>
      </vt:variant>
    </vt:vector>
  </HeadingPairs>
  <TitlesOfParts>
    <vt:vector size="25" baseType="lpstr">
      <vt:lpstr>Instructions</vt:lpstr>
      <vt:lpstr>Résultats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</vt:lpstr>
      <vt:lpstr>Q15</vt:lpstr>
      <vt:lpstr>Q16</vt:lpstr>
      <vt:lpstr>Q17</vt:lpstr>
      <vt:lpstr>Q18</vt:lpstr>
      <vt:lpstr>Q19</vt:lpstr>
      <vt:lpstr>Q20</vt:lpstr>
      <vt:lpstr>Q21</vt:lpstr>
      <vt:lpstr>Q22</vt:lpstr>
      <vt:lpstr>Q23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gogni</dc:creator>
  <cp:lastModifiedBy>gogni</cp:lastModifiedBy>
  <cp:lastPrinted>2020-01-16T15:13:12Z</cp:lastPrinted>
  <dcterms:created xsi:type="dcterms:W3CDTF">2019-10-21T09:50:46Z</dcterms:created>
  <dcterms:modified xsi:type="dcterms:W3CDTF">2020-01-17T07:37:53Z</dcterms:modified>
</cp:coreProperties>
</file>